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filterPrivacy="1" defaultThemeVersion="166925"/>
  <xr:revisionPtr revIDLastSave="0" documentId="13_ncr:1_{CADF1BF5-08AF-4FE3-A08D-B6B85B02710E}" xr6:coauthVersionLast="47" xr6:coauthVersionMax="47" xr10:uidLastSave="{00000000-0000-0000-0000-000000000000}"/>
  <bookViews>
    <workbookView xWindow="-108" yWindow="-108" windowWidth="23256" windowHeight="12576" xr2:uid="{D5004E84-1316-4B31-B4B1-88A92781AE78}"/>
  </bookViews>
  <sheets>
    <sheet name="B-1(a)" sheetId="1" r:id="rId1"/>
  </sheets>
  <externalReferences>
    <externalReference r:id="rId2"/>
    <externalReference r:id="rId3"/>
    <externalReference r:id="rId4"/>
    <externalReference r:id="rId5"/>
  </externalReferences>
  <definedNames>
    <definedName name="__123Graph_A" hidden="1">[1]Summary!$P$9:$AA$9</definedName>
    <definedName name="__123Graph_AGRAPH2" hidden="1">'[1]Main Menu'!$H$82:$H$82</definedName>
    <definedName name="__123Graph_ANI12MTD" hidden="1">[1]Summary!$P$11:$AA$11</definedName>
    <definedName name="__123Graph_AROE" hidden="1">[1]Summary!$P$9:$AA$9</definedName>
    <definedName name="__123Graph_X" hidden="1">[1]Summary!$P$6:$AA$6</definedName>
    <definedName name="__123Graph_XNI12MTD" hidden="1">[1]Summary!$P$6:$AA$6</definedName>
    <definedName name="__123Graph_XROE" hidden="1">[1]Summary!$P$6:$AA$6</definedName>
    <definedName name="_Dist_Values" hidden="1">[2]Income!#REF!</definedName>
    <definedName name="_xlnm._FilterDatabase" localSheetId="0" hidden="1">'B-1(a)'!$E$31:$N$88</definedName>
    <definedName name="_Key1" hidden="1">'[3]FEB-2018'!#REF!</definedName>
    <definedName name="_Key2" hidden="1">'[3]FEB-2018'!#REF!</definedName>
    <definedName name="_Order1" hidden="1">255</definedName>
    <definedName name="_Order2" hidden="1">255</definedName>
    <definedName name="anscount" hidden="1">1</definedName>
    <definedName name="ApparityWorkArea_Col_63571364961319574413" hidden="1">#REF!</definedName>
    <definedName name="ApparityWorkArea_Col_63656713641390263511" hidden="1">'[4]Sharing for filing'!#REF!</definedName>
    <definedName name="ApparityWorkArea_Row_63571364961319574412" hidden="1">#REF!</definedName>
    <definedName name="ApparityWorkArea_Row_63656713641390263510" hidden="1">'[4]Sharing for filing'!#REF!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96" i="1" l="1"/>
  <c r="E93" i="1"/>
  <c r="E87" i="1"/>
  <c r="E84" i="1"/>
  <c r="K77" i="1"/>
  <c r="M77" i="1" s="1"/>
  <c r="K74" i="1"/>
  <c r="K84" i="1" s="1"/>
  <c r="K36" i="1"/>
  <c r="M36" i="1" s="1"/>
  <c r="G41" i="1"/>
  <c r="G26" i="1"/>
  <c r="K21" i="1"/>
  <c r="M21" i="1" s="1"/>
  <c r="A22" i="1"/>
  <c r="A23" i="1" s="1"/>
  <c r="A24" i="1" s="1"/>
  <c r="A25" i="1" s="1"/>
  <c r="A26" i="1" s="1"/>
  <c r="K22" i="1"/>
  <c r="M22" i="1" s="1"/>
  <c r="K23" i="1"/>
  <c r="M23" i="1" s="1"/>
  <c r="K24" i="1"/>
  <c r="M24" i="1" s="1"/>
  <c r="K25" i="1"/>
  <c r="M25" i="1" s="1"/>
  <c r="I26" i="1"/>
  <c r="G33" i="1"/>
  <c r="I33" i="1"/>
  <c r="K33" i="1"/>
  <c r="M33" i="1"/>
  <c r="K37" i="1"/>
  <c r="M37" i="1" s="1"/>
  <c r="K38" i="1"/>
  <c r="M38" i="1" s="1"/>
  <c r="K39" i="1"/>
  <c r="M39" i="1" s="1"/>
  <c r="K40" i="1"/>
  <c r="M40" i="1" s="1"/>
  <c r="I41" i="1"/>
  <c r="E44" i="1"/>
  <c r="G53" i="1"/>
  <c r="I53" i="1"/>
  <c r="K53" i="1"/>
  <c r="M53" i="1"/>
  <c r="G59" i="1"/>
  <c r="I59" i="1"/>
  <c r="K56" i="1"/>
  <c r="M56" i="1" s="1"/>
  <c r="K57" i="1"/>
  <c r="M57" i="1" s="1"/>
  <c r="K58" i="1"/>
  <c r="M58" i="1" s="1"/>
  <c r="G71" i="1"/>
  <c r="I71" i="1"/>
  <c r="K71" i="1"/>
  <c r="M71" i="1"/>
  <c r="G81" i="1"/>
  <c r="I81" i="1"/>
  <c r="K75" i="1"/>
  <c r="K87" i="1" s="1"/>
  <c r="K76" i="1"/>
  <c r="K78" i="1"/>
  <c r="K79" i="1"/>
  <c r="K80" i="1"/>
  <c r="M80" i="1" s="1"/>
  <c r="M99" i="1" s="1"/>
  <c r="C84" i="1"/>
  <c r="C87" i="1"/>
  <c r="C90" i="1"/>
  <c r="E90" i="1"/>
  <c r="C93" i="1"/>
  <c r="C96" i="1"/>
  <c r="C99" i="1"/>
  <c r="E99" i="1"/>
  <c r="K41" i="1" l="1"/>
  <c r="K44" i="1" s="1"/>
  <c r="A36" i="1"/>
  <c r="A37" i="1" s="1"/>
  <c r="A38" i="1" s="1"/>
  <c r="A39" i="1" s="1"/>
  <c r="A40" i="1" s="1"/>
  <c r="A41" i="1" s="1"/>
  <c r="A44" i="1" s="1"/>
  <c r="A56" i="1" s="1"/>
  <c r="A57" i="1" s="1"/>
  <c r="A58" i="1" s="1"/>
  <c r="A59" i="1" s="1"/>
  <c r="A62" i="1" s="1"/>
  <c r="A75" i="1" s="1"/>
  <c r="A76" i="1" s="1"/>
  <c r="A77" i="1" s="1"/>
  <c r="A78" i="1" s="1"/>
  <c r="A79" i="1" s="1"/>
  <c r="A80" i="1" s="1"/>
  <c r="A81" i="1" s="1"/>
  <c r="A84" i="1" s="1"/>
  <c r="A87" i="1" s="1"/>
  <c r="A90" i="1" s="1"/>
  <c r="A93" i="1" s="1"/>
  <c r="A96" i="1" s="1"/>
  <c r="A99" i="1" s="1"/>
  <c r="M75" i="1"/>
  <c r="M87" i="1" s="1"/>
  <c r="K81" i="1"/>
  <c r="M81" i="1" s="1"/>
  <c r="K59" i="1"/>
  <c r="K26" i="1"/>
  <c r="M26" i="1" s="1"/>
  <c r="M78" i="1"/>
  <c r="M93" i="1" s="1"/>
  <c r="K93" i="1"/>
  <c r="K62" i="1"/>
  <c r="M59" i="1"/>
  <c r="M62" i="1" s="1"/>
  <c r="M76" i="1"/>
  <c r="M90" i="1" s="1"/>
  <c r="K90" i="1"/>
  <c r="M79" i="1"/>
  <c r="M96" i="1" s="1"/>
  <c r="K96" i="1"/>
  <c r="K99" i="1"/>
  <c r="M74" i="1"/>
  <c r="M84" i="1" s="1"/>
  <c r="M41" i="1" l="1"/>
  <c r="M44" i="1" s="1"/>
</calcChain>
</file>

<file path=xl/sharedStrings.xml><?xml version="1.0" encoding="utf-8"?>
<sst xmlns="http://schemas.openxmlformats.org/spreadsheetml/2006/main" count="131" uniqueCount="64">
  <si>
    <t>Rent from Electric Property</t>
  </si>
  <si>
    <t>Sales of Water &amp; Water Power</t>
  </si>
  <si>
    <t>Revenue Subject to Refund</t>
  </si>
  <si>
    <t>Gain on Sales</t>
  </si>
  <si>
    <t>Total Other Operating Revenues</t>
  </si>
  <si>
    <t>Other Electric Revenues</t>
  </si>
  <si>
    <t>Miscellaneous Service Revenues</t>
  </si>
  <si>
    <t>Late Payment Fees (Forfeited Discounts)</t>
  </si>
  <si>
    <t>(7)</t>
  </si>
  <si>
    <t>(6)</t>
  </si>
  <si>
    <t>(5)</t>
  </si>
  <si>
    <t>(4)</t>
  </si>
  <si>
    <t>(3)</t>
  </si>
  <si>
    <t>(2)</t>
  </si>
  <si>
    <t>(1)</t>
  </si>
  <si>
    <t>07/31/2023</t>
  </si>
  <si>
    <t>07/31/2022</t>
  </si>
  <si>
    <t>Description</t>
  </si>
  <si>
    <t>Acct.</t>
  </si>
  <si>
    <t>No.</t>
  </si>
  <si>
    <t>TME</t>
  </si>
  <si>
    <t>Test Period vs.</t>
  </si>
  <si>
    <t>FERC</t>
  </si>
  <si>
    <t>Line</t>
  </si>
  <si>
    <t>Test Period</t>
  </si>
  <si>
    <t>% Change</t>
  </si>
  <si>
    <t>$ Change</t>
  </si>
  <si>
    <t xml:space="preserve"> </t>
  </si>
  <si>
    <t>OTHER OPERATING REVENUES</t>
  </si>
  <si>
    <t>Total Wholesale Revenues</t>
  </si>
  <si>
    <t>Wholesale Variable O&amp;M</t>
  </si>
  <si>
    <t>Wholesale Fuel</t>
  </si>
  <si>
    <t>Wholesale Capacity</t>
  </si>
  <si>
    <t>WHOLESALE REVENUES</t>
  </si>
  <si>
    <t>-</t>
  </si>
  <si>
    <t>Total Fuel Revenues</t>
  </si>
  <si>
    <t>MARTA Fuel Revenues</t>
  </si>
  <si>
    <t>Street and Highway Fuel Revenues</t>
  </si>
  <si>
    <t>Industrial Fuel Revenues</t>
  </si>
  <si>
    <t>Commercial Fuel Revenues</t>
  </si>
  <si>
    <t>Residential Fuel Revenues</t>
  </si>
  <si>
    <t>FUEL REVENUES</t>
  </si>
  <si>
    <t>Total Base Revenues</t>
  </si>
  <si>
    <t>MARTA Base Revenues</t>
  </si>
  <si>
    <t>Street and Highway Base Revenues</t>
  </si>
  <si>
    <t>Industrial Base Revenues</t>
  </si>
  <si>
    <t>Commercial Base Revenues</t>
  </si>
  <si>
    <t>Residential Base Revenues</t>
  </si>
  <si>
    <t>BASE REVENUES</t>
  </si>
  <si>
    <t>The following are actual (8/1/2021 - 12/31/2021) and projected (1/1/2022 - 7/31/2023) revenues for the twelve months ending (TME) July 31, 2022 and July 31, 2023.  Net changes between periods by amount and percentages are shown for each account. Also included is an explanation by account that exceeds a 10% change between the two periods.</t>
  </si>
  <si>
    <t>(AMOUNTS IN THOUSANDS)</t>
  </si>
  <si>
    <t>FOR THE TWELVE MONTH PERIODS ENDING JULY 31, 2022 AND JULY 31, 2023</t>
  </si>
  <si>
    <t>REVENUE ANALYSIS</t>
  </si>
  <si>
    <t>GEORGIA POWER COMPANY</t>
  </si>
  <si>
    <t xml:space="preserve">The increase in Gain on Sales is primarily due to the projection of timber sales from Stewart County land. </t>
  </si>
  <si>
    <t>The decrease in Revenue Subject to Refund is primarily due to the retail sharing amount from the 2021 ASR filing.</t>
  </si>
  <si>
    <t>The increase in Late Payment Fees is primarily due to the projected increase in the number of customers.</t>
  </si>
  <si>
    <t/>
  </si>
  <si>
    <t>The projected decrease in Total Wholesale Revenues between TME 7/31/2022 and TME 7/31/2023 is primarily due to lower projected  fuel expenses.</t>
  </si>
  <si>
    <t>For all customer classes, the projected decrease in Fuel Revenues between TME 7/31/2022 and TME 7/31/2023 is primarily due to lower projected fuel expenses.</t>
  </si>
  <si>
    <t>The increase in Sales of Water and Water Power is based on an escalation of historical actuals.</t>
  </si>
  <si>
    <t xml:space="preserve">The increase in Rent from Electric Property is primarily due to the timing of pole attachment billings. </t>
  </si>
  <si>
    <t xml:space="preserve">  </t>
  </si>
  <si>
    <t xml:space="preserve">The decrease in Other Electric Revenues is primarily due to the termination of Plant Scherer Unit 4 Transmission Service Agreement in 2021 and termination of certain OATT point-to-point contracts in 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</si>
</sst>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
    <numFmt numFmtId="165" formatCode="_(&quot;$&quot;* #,##0_);_(&quot;$&quot;* \(#,##0\);_(&quot;$&quot;* &quot;-&quot;??_);_(@_)"/>
  </numFmts>
  <fonts count="9">
    <font>
      <sz val="11"/>
      <color theme="1"/>
      <name val="Calibri"/>
      <family val="2"/>
      <scheme val="minor"/>
    </font>
    <font>
      <sz val="10"/>
      <name val="Arial MT"/>
    </font>
    <font>
      <sz val="12"/>
      <name val="Times New Roman"/>
      <family val="1"/>
    </font>
    <font>
      <sz val="12"/>
      <color indexed="21"/>
      <name val="Times New Roman"/>
      <family val="1"/>
    </font>
    <font>
      <b/>
      <u/>
      <sz val="12"/>
      <name val="Times New Roman"/>
      <family val="1"/>
    </font>
    <font>
      <b/>
      <sz val="12"/>
      <name val="Times New Roman"/>
      <family val="1"/>
    </font>
    <font>
      <u/>
      <sz val="12"/>
      <name val="Times New Roman"/>
      <family val="1"/>
    </font>
    <font>
      <sz val="12"/>
      <color theme="1"/>
      <name val="Times New Roman"/>
      <family val="1"/>
    </font>
    <font>
      <u/>
      <sz val="12"/>
      <color theme="1"/>
      <name val="Times New Roman"/>
      <family val="1"/>
    </font>
  </fonts>
  <fills count="2">
    <fill>
      <patternFill patternType="none"/>
    </fill>
    <fill>
      <patternFill patternType="gray125"/>
    </fill>
  </fills>
  <borders count="3">
    <border>
      <left/>
      <right/>
      <top/>
      <bottom/>
      <diagonal/>
    </border>
    <border>
      <left/>
      <right/>
      <top style="thin">
        <color indexed="64"/>
      </top>
      <bottom style="thin">
        <color indexed="64"/>
      </bottom>
      <diagonal/>
    </border>
    <border>
      <left/>
      <right/>
      <top/>
      <bottom style="thin">
        <color indexed="8"/>
      </bottom>
      <diagonal/>
    </border>
  </borders>
  <cellStyleXfs count="5">
    <xf numFmtId="0" fontId="0" fillId="0" borderId="0"/>
    <xf numFmtId="37" fontId="1" fillId="0" borderId="0"/>
    <xf numFmtId="44"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
    <xf numFmtId="0" fontId="0" fillId="0" borderId="0" xfId="0"/>
    <xf numFmtId="165" fontId="5" fillId="0" borderId="0" xfId="2" applyNumberFormat="1" applyFont="1" applyFill="1" applyBorder="1" applyProtection="1"/>
    <xf numFmtId="165" fontId="5" fillId="0" borderId="1" xfId="2" applyNumberFormat="1" applyFont="1" applyFill="1" applyBorder="1" applyProtection="1"/>
    <xf numFmtId="41" fontId="2" fillId="0" borderId="0" xfId="2" applyNumberFormat="1" applyFont="1" applyFill="1" applyBorder="1" applyProtection="1">
      <protection locked="0"/>
    </xf>
    <xf numFmtId="41" fontId="2" fillId="0" borderId="0" xfId="2" applyNumberFormat="1" applyFont="1" applyFill="1" applyProtection="1">
      <protection locked="0"/>
    </xf>
    <xf numFmtId="165" fontId="2" fillId="0" borderId="0" xfId="2" applyNumberFormat="1" applyFont="1" applyFill="1" applyBorder="1" applyProtection="1">
      <protection locked="0"/>
    </xf>
    <xf numFmtId="165" fontId="2" fillId="0" borderId="0" xfId="2" applyNumberFormat="1" applyFont="1" applyFill="1" applyProtection="1">
      <protection locked="0"/>
    </xf>
    <xf numFmtId="165" fontId="5" fillId="0" borderId="0" xfId="2" applyNumberFormat="1" applyFont="1" applyFill="1" applyBorder="1" applyProtection="1">
      <protection locked="0"/>
    </xf>
    <xf numFmtId="165" fontId="5" fillId="0" borderId="1" xfId="2" applyNumberFormat="1" applyFont="1" applyFill="1" applyBorder="1" applyProtection="1">
      <protection locked="0"/>
    </xf>
    <xf numFmtId="41" fontId="2" fillId="0" borderId="0" xfId="3" applyNumberFormat="1" applyFont="1" applyFill="1" applyBorder="1" applyProtection="1">
      <protection locked="0"/>
    </xf>
    <xf numFmtId="41" fontId="2" fillId="0" borderId="0" xfId="3" applyNumberFormat="1" applyFont="1" applyFill="1" applyProtection="1">
      <protection locked="0"/>
    </xf>
    <xf numFmtId="41" fontId="2" fillId="0" borderId="0" xfId="3" applyNumberFormat="1" applyFont="1" applyFill="1" applyBorder="1" applyAlignment="1" applyProtection="1">
      <alignment horizontal="center"/>
      <protection locked="0"/>
    </xf>
    <xf numFmtId="165" fontId="5" fillId="0" borderId="0" xfId="2" applyNumberFormat="1" applyFont="1" applyFill="1" applyBorder="1"/>
    <xf numFmtId="164" fontId="5" fillId="0" borderId="0" xfId="4" applyNumberFormat="1" applyFont="1" applyFill="1" applyBorder="1" applyAlignment="1" applyProtection="1">
      <alignment horizontal="right"/>
      <protection locked="0"/>
    </xf>
    <xf numFmtId="164" fontId="5" fillId="0" borderId="1" xfId="4" applyNumberFormat="1" applyFont="1" applyFill="1" applyBorder="1" applyAlignment="1" applyProtection="1">
      <alignment horizontal="right"/>
      <protection locked="0"/>
    </xf>
    <xf numFmtId="165" fontId="5" fillId="0" borderId="1" xfId="2" applyNumberFormat="1" applyFont="1" applyFill="1" applyBorder="1"/>
    <xf numFmtId="164" fontId="2" fillId="0" borderId="0" xfId="4" applyNumberFormat="1" applyFont="1" applyFill="1" applyAlignment="1" applyProtection="1">
      <alignment horizontal="right"/>
      <protection locked="0"/>
    </xf>
    <xf numFmtId="41" fontId="2" fillId="0" borderId="0" xfId="2" applyNumberFormat="1" applyFont="1" applyFill="1" applyBorder="1"/>
    <xf numFmtId="41" fontId="2" fillId="0" borderId="0" xfId="2" applyNumberFormat="1" applyFont="1" applyFill="1"/>
    <xf numFmtId="37" fontId="2" fillId="0" borderId="0" xfId="1" applyFont="1" applyFill="1"/>
    <xf numFmtId="37" fontId="2" fillId="0" borderId="0" xfId="1" applyFont="1" applyFill="1" applyAlignment="1">
      <alignment horizontal="centerContinuous"/>
    </xf>
    <xf numFmtId="10" fontId="4" fillId="0" borderId="0" xfId="1" applyNumberFormat="1" applyFont="1" applyFill="1" applyAlignment="1">
      <alignment horizontal="centerContinuous"/>
    </xf>
    <xf numFmtId="10" fontId="2" fillId="0" borderId="0" xfId="1" applyNumberFormat="1" applyFont="1" applyFill="1" applyAlignment="1">
      <alignment horizontal="centerContinuous"/>
    </xf>
    <xf numFmtId="10" fontId="4" fillId="0" borderId="0" xfId="1" applyNumberFormat="1" applyFont="1" applyFill="1" applyAlignment="1">
      <alignment horizontal="center"/>
    </xf>
    <xf numFmtId="10" fontId="2" fillId="0" borderId="0" xfId="1" applyNumberFormat="1" applyFont="1" applyFill="1"/>
    <xf numFmtId="37" fontId="2" fillId="0" borderId="0" xfId="1" applyFont="1" applyFill="1" applyAlignment="1">
      <alignment horizontal="left" vertical="top" wrapText="1"/>
    </xf>
    <xf numFmtId="37" fontId="4" fillId="0" borderId="0" xfId="1" applyFont="1" applyFill="1" applyAlignment="1">
      <alignment horizontal="centerContinuous"/>
    </xf>
    <xf numFmtId="37" fontId="6" fillId="0" borderId="0" xfId="1" applyFont="1" applyFill="1" applyAlignment="1">
      <alignment horizontal="centerContinuous"/>
    </xf>
    <xf numFmtId="37" fontId="2" fillId="0" borderId="0" xfId="1" applyFont="1" applyFill="1" applyAlignment="1">
      <alignment horizontal="center"/>
    </xf>
    <xf numFmtId="37" fontId="2" fillId="0" borderId="0" xfId="1" quotePrefix="1" applyFont="1" applyFill="1" applyAlignment="1">
      <alignment horizontal="center"/>
    </xf>
    <xf numFmtId="0" fontId="2" fillId="0" borderId="0" xfId="1" applyNumberFormat="1" applyFont="1" applyFill="1" applyAlignment="1">
      <alignment horizontal="center"/>
    </xf>
    <xf numFmtId="0" fontId="2" fillId="0" borderId="2" xfId="1" applyNumberFormat="1" applyFont="1" applyFill="1" applyBorder="1" applyAlignment="1">
      <alignment horizontal="center"/>
    </xf>
    <xf numFmtId="0" fontId="2" fillId="0" borderId="2" xfId="1" quotePrefix="1" applyNumberFormat="1" applyFont="1" applyFill="1" applyBorder="1" applyAlignment="1">
      <alignment horizontal="center"/>
    </xf>
    <xf numFmtId="0" fontId="2" fillId="0" borderId="0" xfId="1" quotePrefix="1" applyNumberFormat="1" applyFont="1" applyFill="1" applyAlignment="1">
      <alignment horizontal="center"/>
    </xf>
    <xf numFmtId="37" fontId="2" fillId="0" borderId="0" xfId="1" quotePrefix="1" applyFont="1" applyFill="1" applyAlignment="1">
      <alignment horizontal="center" vertical="top"/>
    </xf>
    <xf numFmtId="37" fontId="2" fillId="0" borderId="0" xfId="1" applyFont="1" applyFill="1" applyAlignment="1">
      <alignment vertical="top"/>
    </xf>
    <xf numFmtId="0" fontId="2" fillId="0" borderId="0" xfId="1" quotePrefix="1" applyNumberFormat="1" applyFont="1" applyFill="1" applyAlignment="1">
      <alignment horizontal="center" vertical="top"/>
    </xf>
    <xf numFmtId="37" fontId="5" fillId="0" borderId="0" xfId="1" applyFont="1" applyFill="1" applyAlignment="1">
      <alignment horizontal="left"/>
    </xf>
    <xf numFmtId="37" fontId="5" fillId="0" borderId="0" xfId="1" applyFont="1" applyFill="1"/>
    <xf numFmtId="37" fontId="2" fillId="0" borderId="0" xfId="1" applyFont="1" applyFill="1" applyAlignment="1">
      <alignment horizontal="center" vertical="center"/>
    </xf>
    <xf numFmtId="164" fontId="2" fillId="0" borderId="0" xfId="1" applyNumberFormat="1" applyFont="1" applyFill="1" applyAlignment="1" applyProtection="1">
      <alignment horizontal="right"/>
      <protection locked="0"/>
    </xf>
    <xf numFmtId="37" fontId="5" fillId="0" borderId="0" xfId="1" applyFont="1" applyFill="1" applyAlignment="1">
      <alignment horizontal="center" vertical="center"/>
    </xf>
    <xf numFmtId="164" fontId="5" fillId="0" borderId="1" xfId="1" applyNumberFormat="1" applyFont="1" applyFill="1" applyBorder="1" applyAlignment="1" applyProtection="1">
      <alignment horizontal="right"/>
      <protection locked="0"/>
    </xf>
    <xf numFmtId="164" fontId="5" fillId="0" borderId="0" xfId="1" applyNumberFormat="1" applyFont="1" applyFill="1" applyAlignment="1" applyProtection="1">
      <alignment horizontal="right"/>
      <protection locked="0"/>
    </xf>
    <xf numFmtId="37" fontId="5" fillId="0" borderId="0" xfId="1" applyFont="1" applyFill="1" applyAlignment="1">
      <alignment horizontal="center"/>
    </xf>
    <xf numFmtId="37" fontId="4" fillId="0" borderId="0" xfId="1" applyFont="1" applyFill="1"/>
    <xf numFmtId="37" fontId="2" fillId="0" borderId="0" xfId="1" applyFont="1" applyFill="1" applyAlignment="1">
      <alignment horizontal="left"/>
    </xf>
    <xf numFmtId="37" fontId="2" fillId="0" borderId="0" xfId="1" applyFont="1" applyFill="1" applyAlignment="1">
      <alignment horizontal="left" vertical="center"/>
    </xf>
    <xf numFmtId="164" fontId="5" fillId="0" borderId="1" xfId="1" applyNumberFormat="1" applyFont="1" applyFill="1" applyBorder="1" applyAlignment="1">
      <alignment horizontal="right"/>
    </xf>
    <xf numFmtId="164" fontId="5" fillId="0" borderId="0" xfId="1" applyNumberFormat="1" applyFont="1" applyFill="1" applyAlignment="1">
      <alignment horizontal="right"/>
    </xf>
    <xf numFmtId="37" fontId="5" fillId="0" borderId="0" xfId="1" quotePrefix="1" applyFont="1" applyFill="1" applyAlignment="1">
      <alignment horizontal="center"/>
    </xf>
    <xf numFmtId="42" fontId="2" fillId="0" borderId="0" xfId="1" applyNumberFormat="1" applyFont="1" applyFill="1"/>
    <xf numFmtId="164" fontId="2" fillId="0" borderId="0" xfId="1" applyNumberFormat="1" applyFont="1" applyFill="1"/>
    <xf numFmtId="164" fontId="2" fillId="0" borderId="0" xfId="1" applyNumberFormat="1" applyFont="1" applyFill="1" applyAlignment="1">
      <alignment horizontal="right"/>
    </xf>
    <xf numFmtId="41" fontId="2" fillId="0" borderId="0" xfId="1" applyNumberFormat="1" applyFont="1" applyFill="1" applyProtection="1">
      <protection locked="0"/>
    </xf>
    <xf numFmtId="37" fontId="3" fillId="0" borderId="0" xfId="1" applyFont="1" applyFill="1"/>
    <xf numFmtId="37" fontId="4" fillId="0" borderId="0" xfId="1" applyFont="1" applyFill="1" applyAlignment="1">
      <alignment horizontal="center"/>
    </xf>
    <xf numFmtId="37" fontId="2" fillId="0" borderId="0" xfId="1" quotePrefix="1" applyFont="1" applyFill="1" applyAlignment="1">
      <alignment horizontal="left"/>
    </xf>
    <xf numFmtId="37" fontId="2" fillId="0" borderId="0" xfId="1" applyFont="1" applyFill="1" applyAlignment="1">
      <alignment horizontal="left" wrapText="1"/>
    </xf>
    <xf numFmtId="164" fontId="5" fillId="0" borderId="0" xfId="1" applyNumberFormat="1" applyFont="1" applyFill="1" applyBorder="1" applyAlignment="1" applyProtection="1">
      <alignment horizontal="right"/>
      <protection locked="0"/>
    </xf>
    <xf numFmtId="164" fontId="5" fillId="0" borderId="0" xfId="1" applyNumberFormat="1" applyFont="1" applyFill="1" applyBorder="1" applyAlignment="1">
      <alignment horizontal="right"/>
    </xf>
    <xf numFmtId="37" fontId="2" fillId="0" borderId="0" xfId="1" quotePrefix="1" applyFont="1" applyFill="1" applyAlignment="1"/>
    <xf numFmtId="37" fontId="2" fillId="0" borderId="0" xfId="1" applyFont="1" applyFill="1" applyAlignment="1">
      <alignment wrapText="1"/>
    </xf>
    <xf numFmtId="37" fontId="2" fillId="0" borderId="0" xfId="1" applyFont="1" applyFill="1" applyAlignment="1"/>
    <xf numFmtId="37" fontId="6" fillId="0" borderId="0" xfId="1" quotePrefix="1" applyFont="1" applyFill="1" applyAlignment="1">
      <alignment horizontal="left" wrapText="1"/>
    </xf>
    <xf numFmtId="37" fontId="6" fillId="0" borderId="0" xfId="1" applyFont="1" applyFill="1"/>
    <xf numFmtId="0" fontId="7" fillId="0" borderId="0" xfId="0" applyFont="1" applyFill="1"/>
    <xf numFmtId="37" fontId="2" fillId="0" borderId="0" xfId="1" applyFont="1" applyFill="1" applyAlignment="1">
      <alignment vertical="center" wrapText="1"/>
    </xf>
    <xf numFmtId="0" fontId="8" fillId="0" borderId="0" xfId="0" applyFont="1" applyFill="1"/>
    <xf numFmtId="37" fontId="2" fillId="0" borderId="0" xfId="1" quotePrefix="1" applyFont="1" applyFill="1" applyAlignment="1">
      <alignment horizontal="left" wrapText="1"/>
    </xf>
    <xf numFmtId="37" fontId="4" fillId="0" borderId="0" xfId="1" applyFont="1" applyFill="1" applyAlignment="1">
      <alignment horizontal="center"/>
    </xf>
    <xf numFmtId="37" fontId="4" fillId="0" borderId="0" xfId="1" applyFont="1" applyFill="1" applyAlignment="1">
      <alignment horizontal="center" vertical="center"/>
    </xf>
    <xf numFmtId="10" fontId="4" fillId="0" borderId="0" xfId="1" applyNumberFormat="1" applyFont="1" applyFill="1" applyAlignment="1">
      <alignment horizontal="center" vertical="center"/>
    </xf>
    <xf numFmtId="37" fontId="4" fillId="0" borderId="0" xfId="1" quotePrefix="1" applyFont="1" applyFill="1" applyAlignment="1">
      <alignment horizontal="center" vertical="center"/>
    </xf>
    <xf numFmtId="37" fontId="4" fillId="0" borderId="0" xfId="1" applyFont="1" applyFill="1" applyAlignment="1">
      <alignment vertical="center"/>
    </xf>
    <xf numFmtId="37" fontId="2" fillId="0" borderId="0" xfId="1" applyFont="1" applyFill="1" applyAlignment="1">
      <alignment horizontal="left" vertical="center" wrapText="1"/>
    </xf>
    <xf numFmtId="37" fontId="2" fillId="0" borderId="0" xfId="1" applyFont="1" applyFill="1" applyAlignment="1">
      <alignment vertical="center" wrapText="1"/>
    </xf>
  </cellXfs>
  <cellStyles count="5">
    <cellStyle name="Comma 206" xfId="3" xr:uid="{796D454F-F3BE-4308-8A34-4D928DE571D2}"/>
    <cellStyle name="Currency 94" xfId="2" xr:uid="{953CC60C-FFCC-475E-BDF7-05C23676D10A}"/>
    <cellStyle name="Normal" xfId="0" builtinId="0"/>
    <cellStyle name="Normal 173" xfId="1" xr:uid="{91298A58-FF6D-4423-ACA9-37817603BAEE}"/>
    <cellStyle name="Percent 9" xfId="4" xr:uid="{E2EFFE83-2BAF-46C6-9DD8-9AE22A9BC02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Workgroups\SCS%20Finance-Investor%20Relations\Finance%20Associates-core\Gulf\Planning%20Cases%2006\Report%20Writer%20Development\12_05FULL_BB%20with%20RW%20Functionality.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orkgroups\FPC%20Accounting\General\PreliminaryIncome\2004\February04Executiv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Workgroups/GPC%20Corporate%20Accounting/Property%20Accounting/Land/105/2018/FUSE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Workgroups/GPC%20Corporate%20Accounting/Regulatory%20and%20Cost%20Analysis/ASR/2021%20ASR/DI%2032%202021%20Final%202021%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Menu"/>
      <sheetName val="Summary"/>
      <sheetName val="Balance"/>
      <sheetName val="Input"/>
      <sheetName val="Report Writer"/>
      <sheetName val="Labels"/>
      <sheetName val="Income"/>
      <sheetName val="Tax"/>
      <sheetName val="Cashflow"/>
      <sheetName val="SourceUse"/>
      <sheetName val="Taxes Other"/>
      <sheetName val="Gross Property"/>
      <sheetName val="AFUDC"/>
      <sheetName val="Consol Output"/>
      <sheetName val="ConOutput 2001"/>
      <sheetName val="Ratings Metrics"/>
      <sheetName val="Credit Graphs"/>
      <sheetName val="New Consol Output"/>
      <sheetName val="115kV"/>
      <sheetName val="Blue Book"/>
      <sheetName val="PrintInfo"/>
      <sheetName val="Fin Plan"/>
      <sheetName val="OATT"/>
    </sheetNames>
    <sheetDataSet>
      <sheetData sheetId="0">
        <row r="25">
          <cell r="E25">
            <v>2005</v>
          </cell>
        </row>
      </sheetData>
      <sheetData sheetId="1">
        <row r="2">
          <cell r="H2" t="str">
            <v>GULF POWER COMPANY</v>
          </cell>
        </row>
        <row r="6">
          <cell r="P6" t="str">
            <v>JAN</v>
          </cell>
          <cell r="Q6" t="str">
            <v>FEB</v>
          </cell>
          <cell r="R6" t="str">
            <v>MAR</v>
          </cell>
          <cell r="S6" t="str">
            <v>APR</v>
          </cell>
          <cell r="T6" t="str">
            <v>MAY</v>
          </cell>
          <cell r="U6" t="str">
            <v>JUN</v>
          </cell>
          <cell r="V6" t="str">
            <v>JUL</v>
          </cell>
          <cell r="W6" t="str">
            <v>AUG</v>
          </cell>
          <cell r="X6" t="str">
            <v>SEP</v>
          </cell>
          <cell r="Y6" t="str">
            <v>OCT</v>
          </cell>
          <cell r="Z6" t="str">
            <v>NOV</v>
          </cell>
          <cell r="AA6" t="str">
            <v>DEC</v>
          </cell>
        </row>
        <row r="9">
          <cell r="P9">
            <v>0.12259200000000001</v>
          </cell>
          <cell r="Q9">
            <v>0.12645600000000001</v>
          </cell>
          <cell r="R9">
            <v>0.124836</v>
          </cell>
          <cell r="S9">
            <v>0.130055</v>
          </cell>
          <cell r="T9">
            <v>0.128635</v>
          </cell>
          <cell r="U9">
            <v>0.12418700000000001</v>
          </cell>
          <cell r="V9">
            <v>0.123422</v>
          </cell>
          <cell r="W9">
            <v>0.120146</v>
          </cell>
          <cell r="X9">
            <v>0.113992</v>
          </cell>
          <cell r="Y9">
            <v>0.113957</v>
          </cell>
          <cell r="Z9">
            <v>0.112821</v>
          </cell>
          <cell r="AA9">
            <v>0.122487</v>
          </cell>
        </row>
        <row r="11">
          <cell r="P11">
            <v>75469.9429887468</v>
          </cell>
          <cell r="Q11">
            <v>76277.654204128092</v>
          </cell>
          <cell r="R11">
            <v>75759.507999316993</v>
          </cell>
          <cell r="S11">
            <v>76978.391624534939</v>
          </cell>
          <cell r="T11">
            <v>77175.366533218476</v>
          </cell>
          <cell r="U11">
            <v>76054.115969501305</v>
          </cell>
          <cell r="V11">
            <v>75083.023635207181</v>
          </cell>
          <cell r="W11">
            <v>74605.135159592406</v>
          </cell>
          <cell r="X11">
            <v>71745.165266713098</v>
          </cell>
          <cell r="Y11">
            <v>70159.477138125178</v>
          </cell>
          <cell r="Z11">
            <v>69734.727256105238</v>
          </cell>
          <cell r="AA11">
            <v>76087.524848238725</v>
          </cell>
        </row>
      </sheetData>
      <sheetData sheetId="2">
        <row r="2">
          <cell r="H2" t="str">
            <v>GULF POWER COMPANY</v>
          </cell>
        </row>
      </sheetData>
      <sheetData sheetId="3">
        <row r="2">
          <cell r="B2" t="str">
            <v xml:space="preserve">  Full Actual Input Only </v>
          </cell>
        </row>
      </sheetData>
      <sheetData sheetId="4">
        <row r="7">
          <cell r="B7" t="str">
            <v>Base Year:</v>
          </cell>
        </row>
      </sheetData>
      <sheetData sheetId="5">
        <row r="7">
          <cell r="B7" t="str">
            <v>Base Year:</v>
          </cell>
        </row>
      </sheetData>
      <sheetData sheetId="6">
        <row r="2">
          <cell r="H2" t="str">
            <v>GULF POWER COMPANY</v>
          </cell>
        </row>
      </sheetData>
      <sheetData sheetId="7">
        <row r="2">
          <cell r="H2" t="str">
            <v xml:space="preserve">      GULF POWER COMPANY</v>
          </cell>
        </row>
      </sheetData>
      <sheetData sheetId="8">
        <row r="2">
          <cell r="H2" t="str">
            <v xml:space="preserve">     GULF POWER COMPANY</v>
          </cell>
        </row>
      </sheetData>
      <sheetData sheetId="9">
        <row r="2">
          <cell r="C2" t="str">
            <v>Exhibit B (1)</v>
          </cell>
        </row>
      </sheetData>
      <sheetData sheetId="10">
        <row r="1">
          <cell r="A1" t="str">
            <v xml:space="preserve"> </v>
          </cell>
        </row>
      </sheetData>
      <sheetData sheetId="11">
        <row r="1">
          <cell r="A1" t="str">
            <v xml:space="preserve"> </v>
          </cell>
        </row>
      </sheetData>
      <sheetData sheetId="12">
        <row r="2">
          <cell r="H2" t="str">
            <v xml:space="preserve">       GULF POWER COMPANY</v>
          </cell>
        </row>
      </sheetData>
      <sheetData sheetId="13">
        <row r="2">
          <cell r="M2" t="str">
            <v>January 2006 Planning Case</v>
          </cell>
        </row>
      </sheetData>
      <sheetData sheetId="14">
        <row r="8">
          <cell r="B8" t="str">
            <v>RETAIL FUEL REVENUES</v>
          </cell>
        </row>
      </sheetData>
      <sheetData sheetId="15" refreshError="1"/>
      <sheetData sheetId="16" refreshError="1"/>
      <sheetData sheetId="17">
        <row r="7">
          <cell r="B7" t="str">
            <v>GAAP METHODOLOGY</v>
          </cell>
        </row>
      </sheetData>
      <sheetData sheetId="18" refreshError="1"/>
      <sheetData sheetId="19"/>
      <sheetData sheetId="20">
        <row r="1">
          <cell r="B1" t="str">
            <v>2005:2008</v>
          </cell>
        </row>
      </sheetData>
      <sheetData sheetId="21" refreshError="1"/>
      <sheetData sheetId="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mary"/>
      <sheetName val="ExecSummary"/>
      <sheetName val="ActualBudget"/>
      <sheetName val="Income"/>
      <sheetName val="IncomeExpCombined"/>
      <sheetName val="QuarterSummary"/>
      <sheetName val="QuarterByQuarter"/>
      <sheetName val="YTDByQuarter"/>
      <sheetName val="QuarterDetail"/>
      <sheetName val="O &amp; M Expense"/>
      <sheetName val="ThisYrVsLastYrO&amp;M"/>
      <sheetName val="ROEGraph"/>
      <sheetName val="CapitalExpend"/>
      <sheetName val="Retail Current Month"/>
      <sheetName val="Retail Year-to-Date"/>
      <sheetName val="ThisYrVsLastYr"/>
      <sheetName val="Wholesale BR"/>
      <sheetName val="ClauseBalances"/>
      <sheetName val="OldPg1"/>
      <sheetName val="OldPg2"/>
      <sheetName val="KWH-REVENUE"/>
      <sheetName val="ROE"/>
      <sheetName val="O&amp;M Budget"/>
      <sheetName val="SheetList"/>
      <sheetName val="Adm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2018"/>
      <sheetName val="SEP-2018"/>
      <sheetName val="AUG-2018"/>
      <sheetName val="JUL-2018"/>
      <sheetName val="JUN-2018"/>
      <sheetName val="MAY-2018"/>
      <sheetName val="APR-2018"/>
      <sheetName val="MAR-2018"/>
      <sheetName val="FEB-2018"/>
      <sheetName val="2017"/>
      <sheetName val="DI 21.0"/>
      <sheetName val="Sheet1"/>
      <sheetName val="FERC"/>
      <sheetName val="NOV-201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ome &amp; Rate Base"/>
      <sheetName val="Sync. Int."/>
      <sheetName val="CWC"/>
      <sheetName val="Tax"/>
      <sheetName val="Sharing"/>
      <sheetName val="Sharing for filing"/>
      <sheetName val="Rate Base Input"/>
      <sheetName val="Return"/>
      <sheetName val="Col. Adjust. &amp; Oth. Input"/>
      <sheetName val="Inc. Input"/>
      <sheetName val="Checks"/>
      <sheetName val="Fuel Rec."/>
    </sheetNames>
    <sheetDataSet>
      <sheetData sheetId="0"/>
      <sheetData sheetId="1"/>
      <sheetData sheetId="2"/>
      <sheetData sheetId="3"/>
      <sheetData sheetId="4"/>
      <sheetData sheetId="5"/>
      <sheetData sheetId="6"/>
      <sheetData sheetId="7"/>
      <sheetData sheetId="8">
        <row r="320">
          <cell r="D320">
            <v>0.19858156028368795</v>
          </cell>
        </row>
      </sheetData>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34AE41-E5A3-4BE3-91BD-9F57240EA516}">
  <sheetPr transitionEvaluation="1" transitionEntry="1">
    <pageSetUpPr autoPageBreaks="0"/>
  </sheetPr>
  <dimension ref="A1:N101"/>
  <sheetViews>
    <sheetView showGridLines="0" tabSelected="1" defaultGridColor="0" colorId="22" zoomScaleNormal="100" zoomScaleSheetLayoutView="115" workbookViewId="0"/>
  </sheetViews>
  <sheetFormatPr defaultColWidth="8.6640625" defaultRowHeight="15.6"/>
  <cols>
    <col min="1" max="1" width="5.109375" style="19" customWidth="1"/>
    <col min="2" max="2" width="2.109375" style="19" customWidth="1"/>
    <col min="3" max="3" width="7.44140625" style="19" customWidth="1"/>
    <col min="4" max="4" width="2.109375" style="19" customWidth="1"/>
    <col min="5" max="5" width="37.33203125" style="19" bestFit="1" customWidth="1"/>
    <col min="6" max="6" width="2.109375" style="19" customWidth="1"/>
    <col min="7" max="7" width="14" style="19" bestFit="1" customWidth="1"/>
    <col min="8" max="8" width="2.109375" style="19" customWidth="1"/>
    <col min="9" max="9" width="14" style="19" bestFit="1" customWidth="1"/>
    <col min="10" max="10" width="2.109375" style="19" customWidth="1"/>
    <col min="11" max="11" width="14.109375" style="55" bestFit="1" customWidth="1"/>
    <col min="12" max="12" width="2.109375" style="55" customWidth="1"/>
    <col min="13" max="13" width="19" style="55" customWidth="1"/>
    <col min="14" max="14" width="17.88671875" style="55" customWidth="1"/>
    <col min="15" max="15" width="8.6640625" style="19" customWidth="1"/>
    <col min="16" max="16384" width="8.6640625" style="19"/>
  </cols>
  <sheetData>
    <row r="1" spans="1:14" s="66" customFormat="1">
      <c r="A1" s="19"/>
      <c r="B1" s="19"/>
      <c r="C1" s="19"/>
      <c r="D1" s="19"/>
      <c r="E1" s="19"/>
      <c r="F1" s="19"/>
      <c r="G1" s="19"/>
      <c r="H1" s="19"/>
      <c r="I1" s="19"/>
      <c r="J1" s="19"/>
      <c r="K1" s="19"/>
      <c r="L1" s="19"/>
      <c r="M1" s="19"/>
      <c r="N1" s="19"/>
    </row>
    <row r="2" spans="1:14" s="66" customFormat="1">
      <c r="A2" s="71" t="s">
        <v>53</v>
      </c>
      <c r="B2" s="71"/>
      <c r="C2" s="71"/>
      <c r="D2" s="71"/>
      <c r="E2" s="71"/>
      <c r="F2" s="71"/>
      <c r="G2" s="71"/>
      <c r="H2" s="71"/>
      <c r="I2" s="71"/>
      <c r="J2" s="71"/>
      <c r="K2" s="71"/>
      <c r="L2" s="71"/>
      <c r="M2" s="71"/>
      <c r="N2" s="56"/>
    </row>
    <row r="3" spans="1:14" s="66" customFormat="1">
      <c r="A3" s="21"/>
      <c r="B3" s="21"/>
      <c r="C3" s="20"/>
      <c r="D3" s="20"/>
      <c r="E3" s="22"/>
      <c r="F3" s="20"/>
      <c r="G3" s="20"/>
      <c r="H3" s="20"/>
      <c r="I3" s="20"/>
      <c r="J3" s="20"/>
      <c r="K3" s="20"/>
      <c r="L3" s="20"/>
      <c r="M3" s="20"/>
      <c r="N3" s="20"/>
    </row>
    <row r="4" spans="1:14" s="66" customFormat="1">
      <c r="A4" s="72" t="s">
        <v>52</v>
      </c>
      <c r="B4" s="72"/>
      <c r="C4" s="72"/>
      <c r="D4" s="72"/>
      <c r="E4" s="72"/>
      <c r="F4" s="72"/>
      <c r="G4" s="72"/>
      <c r="H4" s="72"/>
      <c r="I4" s="72"/>
      <c r="J4" s="72"/>
      <c r="K4" s="72"/>
      <c r="L4" s="72"/>
      <c r="M4" s="72"/>
      <c r="N4" s="23"/>
    </row>
    <row r="5" spans="1:14" s="66" customFormat="1">
      <c r="A5" s="72" t="s">
        <v>51</v>
      </c>
      <c r="B5" s="72"/>
      <c r="C5" s="72"/>
      <c r="D5" s="72"/>
      <c r="E5" s="72"/>
      <c r="F5" s="72"/>
      <c r="G5" s="72"/>
      <c r="H5" s="72"/>
      <c r="I5" s="72"/>
      <c r="J5" s="72"/>
      <c r="K5" s="72"/>
      <c r="L5" s="72"/>
      <c r="M5" s="72"/>
      <c r="N5" s="23"/>
    </row>
    <row r="6" spans="1:14" s="66" customFormat="1">
      <c r="A6" s="73" t="s">
        <v>50</v>
      </c>
      <c r="B6" s="73"/>
      <c r="C6" s="74"/>
      <c r="D6" s="74"/>
      <c r="E6" s="74"/>
      <c r="F6" s="74"/>
      <c r="G6" s="74"/>
      <c r="H6" s="74"/>
      <c r="I6" s="74"/>
      <c r="J6" s="74"/>
      <c r="K6" s="74"/>
      <c r="L6" s="74"/>
      <c r="M6" s="74"/>
      <c r="N6" s="45"/>
    </row>
    <row r="7" spans="1:14" s="66" customFormat="1">
      <c r="A7" s="19"/>
      <c r="B7" s="19"/>
      <c r="C7" s="24"/>
      <c r="D7" s="24"/>
      <c r="E7" s="24"/>
      <c r="F7" s="19"/>
      <c r="G7" s="19"/>
      <c r="H7" s="19"/>
      <c r="I7" s="19"/>
      <c r="J7" s="19"/>
      <c r="K7" s="19"/>
      <c r="L7" s="19"/>
      <c r="M7" s="19"/>
      <c r="N7" s="19"/>
    </row>
    <row r="8" spans="1:14" s="66" customFormat="1" ht="15.75" customHeight="1">
      <c r="A8" s="75" t="s">
        <v>49</v>
      </c>
      <c r="B8" s="75"/>
      <c r="C8" s="75"/>
      <c r="D8" s="75"/>
      <c r="E8" s="75"/>
      <c r="F8" s="75"/>
      <c r="G8" s="75"/>
      <c r="H8" s="75"/>
      <c r="I8" s="75"/>
      <c r="J8" s="75"/>
      <c r="K8" s="75"/>
      <c r="L8" s="75"/>
      <c r="M8" s="75"/>
      <c r="N8" s="25"/>
    </row>
    <row r="9" spans="1:14" s="66" customFormat="1">
      <c r="A9" s="75"/>
      <c r="B9" s="75"/>
      <c r="C9" s="75"/>
      <c r="D9" s="75"/>
      <c r="E9" s="75"/>
      <c r="F9" s="75"/>
      <c r="G9" s="75"/>
      <c r="H9" s="75"/>
      <c r="I9" s="75"/>
      <c r="J9" s="75"/>
      <c r="K9" s="75"/>
      <c r="L9" s="75"/>
      <c r="M9" s="75"/>
      <c r="N9" s="25"/>
    </row>
    <row r="10" spans="1:14" s="66" customFormat="1">
      <c r="A10" s="75"/>
      <c r="B10" s="75"/>
      <c r="C10" s="75"/>
      <c r="D10" s="75"/>
      <c r="E10" s="75"/>
      <c r="F10" s="75"/>
      <c r="G10" s="75"/>
      <c r="H10" s="75"/>
      <c r="I10" s="75"/>
      <c r="J10" s="75"/>
      <c r="K10" s="75"/>
      <c r="L10" s="75"/>
      <c r="M10" s="75"/>
      <c r="N10" s="25"/>
    </row>
    <row r="11" spans="1:14" s="66" customFormat="1">
      <c r="A11" s="76"/>
      <c r="B11" s="76"/>
      <c r="C11" s="76"/>
      <c r="D11" s="76"/>
      <c r="E11" s="76"/>
      <c r="F11" s="76"/>
      <c r="G11" s="76"/>
      <c r="H11" s="76"/>
      <c r="I11" s="76"/>
      <c r="J11" s="76"/>
      <c r="K11" s="76"/>
      <c r="L11" s="76"/>
      <c r="M11" s="76"/>
      <c r="N11" s="62"/>
    </row>
    <row r="12" spans="1:14" s="66" customFormat="1">
      <c r="A12" s="67"/>
      <c r="B12" s="67"/>
      <c r="C12" s="67"/>
      <c r="D12" s="67"/>
      <c r="E12" s="67"/>
      <c r="F12" s="67"/>
      <c r="G12" s="67"/>
      <c r="H12" s="67"/>
      <c r="I12" s="67"/>
      <c r="J12" s="67"/>
      <c r="K12" s="67"/>
      <c r="L12" s="67"/>
      <c r="M12" s="67"/>
      <c r="N12" s="62"/>
    </row>
    <row r="13" spans="1:14" s="66" customFormat="1">
      <c r="A13" s="26"/>
      <c r="B13" s="26"/>
      <c r="C13" s="27"/>
      <c r="D13" s="27"/>
      <c r="E13" s="27"/>
      <c r="F13" s="27"/>
      <c r="G13" s="27"/>
      <c r="H13" s="27"/>
      <c r="I13" s="27"/>
      <c r="J13" s="27"/>
      <c r="K13" s="27"/>
      <c r="L13" s="27"/>
      <c r="M13" s="27"/>
      <c r="N13" s="27"/>
    </row>
    <row r="14" spans="1:14" s="66" customFormat="1">
      <c r="A14" s="70" t="s">
        <v>48</v>
      </c>
      <c r="B14" s="70"/>
      <c r="C14" s="70"/>
      <c r="D14" s="70"/>
      <c r="E14" s="70"/>
      <c r="F14" s="70"/>
      <c r="G14" s="70"/>
      <c r="H14" s="70"/>
      <c r="I14" s="70"/>
      <c r="J14" s="70"/>
      <c r="K14" s="70"/>
      <c r="L14" s="70"/>
      <c r="M14" s="70"/>
      <c r="N14" s="27"/>
    </row>
    <row r="15" spans="1:14" s="66" customFormat="1">
      <c r="A15" s="26"/>
      <c r="B15" s="26"/>
      <c r="C15" s="27"/>
      <c r="D15" s="27"/>
      <c r="E15" s="27"/>
      <c r="F15" s="27"/>
      <c r="G15" s="27"/>
      <c r="H15" s="27"/>
      <c r="I15" s="27"/>
      <c r="J15" s="27"/>
      <c r="K15" s="27"/>
      <c r="L15" s="27"/>
      <c r="M15" s="27"/>
      <c r="N15" s="27"/>
    </row>
    <row r="16" spans="1:14" s="66" customFormat="1">
      <c r="A16" s="19"/>
      <c r="B16" s="19"/>
      <c r="C16" s="19" t="s">
        <v>27</v>
      </c>
      <c r="D16" s="19"/>
      <c r="E16" s="19"/>
      <c r="F16" s="19"/>
      <c r="G16" s="19"/>
      <c r="H16" s="19"/>
      <c r="I16" s="28" t="s">
        <v>24</v>
      </c>
      <c r="J16" s="28"/>
      <c r="K16" s="29" t="s">
        <v>26</v>
      </c>
      <c r="L16" s="29"/>
      <c r="M16" s="28" t="s">
        <v>25</v>
      </c>
      <c r="N16" s="28"/>
    </row>
    <row r="17" spans="1:14" s="66" customFormat="1">
      <c r="A17" s="30" t="s">
        <v>23</v>
      </c>
      <c r="B17" s="30"/>
      <c r="C17" s="28" t="s">
        <v>22</v>
      </c>
      <c r="D17" s="28"/>
      <c r="E17" s="19"/>
      <c r="F17" s="19"/>
      <c r="G17" s="28" t="s">
        <v>20</v>
      </c>
      <c r="H17" s="28"/>
      <c r="I17" s="28" t="s">
        <v>20</v>
      </c>
      <c r="J17" s="28"/>
      <c r="K17" s="28" t="s">
        <v>21</v>
      </c>
      <c r="L17" s="28"/>
      <c r="M17" s="28" t="s">
        <v>21</v>
      </c>
      <c r="N17" s="28"/>
    </row>
    <row r="18" spans="1:14">
      <c r="A18" s="31" t="s">
        <v>19</v>
      </c>
      <c r="B18" s="30"/>
      <c r="C18" s="31" t="s">
        <v>18</v>
      </c>
      <c r="D18" s="30"/>
      <c r="E18" s="31" t="s">
        <v>17</v>
      </c>
      <c r="F18" s="30"/>
      <c r="G18" s="32" t="s">
        <v>16</v>
      </c>
      <c r="H18" s="30"/>
      <c r="I18" s="32" t="s">
        <v>15</v>
      </c>
      <c r="J18" s="30"/>
      <c r="K18" s="32" t="s">
        <v>16</v>
      </c>
      <c r="L18" s="30"/>
      <c r="M18" s="32" t="s">
        <v>16</v>
      </c>
      <c r="N18" s="33"/>
    </row>
    <row r="19" spans="1:14">
      <c r="A19" s="34" t="s">
        <v>14</v>
      </c>
      <c r="B19" s="34"/>
      <c r="C19" s="34" t="s">
        <v>13</v>
      </c>
      <c r="D19" s="34"/>
      <c r="E19" s="34" t="s">
        <v>12</v>
      </c>
      <c r="F19" s="35"/>
      <c r="G19" s="36" t="s">
        <v>11</v>
      </c>
      <c r="H19" s="36"/>
      <c r="I19" s="36" t="s">
        <v>10</v>
      </c>
      <c r="J19" s="36"/>
      <c r="K19" s="36" t="s">
        <v>9</v>
      </c>
      <c r="L19" s="36"/>
      <c r="M19" s="36" t="s">
        <v>8</v>
      </c>
      <c r="N19" s="36"/>
    </row>
    <row r="20" spans="1:14">
      <c r="A20" s="34"/>
      <c r="B20" s="34"/>
      <c r="C20" s="34"/>
      <c r="D20" s="34"/>
      <c r="E20" s="34"/>
      <c r="F20" s="35"/>
      <c r="G20" s="36"/>
      <c r="H20" s="36"/>
      <c r="I20" s="36"/>
      <c r="J20" s="36"/>
      <c r="K20" s="36"/>
      <c r="L20" s="36"/>
      <c r="M20" s="36"/>
      <c r="N20" s="36"/>
    </row>
    <row r="21" spans="1:14">
      <c r="A21" s="28">
        <v>1</v>
      </c>
      <c r="B21" s="28"/>
      <c r="C21" s="28">
        <v>440</v>
      </c>
      <c r="D21" s="28"/>
      <c r="E21" s="19" t="s">
        <v>47</v>
      </c>
      <c r="G21" s="6">
        <v>2844487.5973972622</v>
      </c>
      <c r="H21" s="5"/>
      <c r="I21" s="5">
        <v>2958700.4238065397</v>
      </c>
      <c r="J21" s="5"/>
      <c r="K21" s="6">
        <f t="shared" ref="K21:K26" si="0">I21-G21</f>
        <v>114212.82640927751</v>
      </c>
      <c r="L21" s="5"/>
      <c r="M21" s="16">
        <f t="shared" ref="M21:M26" si="1">K21/G21</f>
        <v>4.0152337635004462E-2</v>
      </c>
      <c r="N21" s="16"/>
    </row>
    <row r="22" spans="1:14">
      <c r="A22" s="28">
        <f>A21+1</f>
        <v>2</v>
      </c>
      <c r="B22" s="28"/>
      <c r="C22" s="28">
        <v>442</v>
      </c>
      <c r="D22" s="28"/>
      <c r="E22" s="19" t="s">
        <v>46</v>
      </c>
      <c r="G22" s="4">
        <v>2296793.4259431306</v>
      </c>
      <c r="H22" s="3"/>
      <c r="I22" s="3">
        <v>2244874.1521793869</v>
      </c>
      <c r="J22" s="3"/>
      <c r="K22" s="4">
        <f t="shared" si="0"/>
        <v>-51919.273763743695</v>
      </c>
      <c r="L22" s="3"/>
      <c r="M22" s="16">
        <f t="shared" si="1"/>
        <v>-2.2605112491744492E-2</v>
      </c>
      <c r="N22" s="16"/>
    </row>
    <row r="23" spans="1:14">
      <c r="A23" s="28">
        <f>A22+1</f>
        <v>3</v>
      </c>
      <c r="B23" s="28"/>
      <c r="C23" s="28">
        <v>442</v>
      </c>
      <c r="D23" s="28"/>
      <c r="E23" s="19" t="s">
        <v>45</v>
      </c>
      <c r="G23" s="17">
        <v>888196.75247402466</v>
      </c>
      <c r="H23" s="17"/>
      <c r="I23" s="17">
        <v>835218.11487751291</v>
      </c>
      <c r="J23" s="17"/>
      <c r="K23" s="18">
        <f t="shared" si="0"/>
        <v>-52978.637596511748</v>
      </c>
      <c r="L23" s="17"/>
      <c r="M23" s="16">
        <f t="shared" si="1"/>
        <v>-5.9647411960179524E-2</v>
      </c>
      <c r="N23" s="16"/>
    </row>
    <row r="24" spans="1:14">
      <c r="A24" s="28">
        <f>A23+1</f>
        <v>4</v>
      </c>
      <c r="B24" s="28"/>
      <c r="C24" s="28">
        <v>444</v>
      </c>
      <c r="D24" s="28"/>
      <c r="E24" s="19" t="s">
        <v>44</v>
      </c>
      <c r="G24" s="17">
        <v>70546.265998501767</v>
      </c>
      <c r="H24" s="17"/>
      <c r="I24" s="17">
        <v>71017.426780669484</v>
      </c>
      <c r="J24" s="17"/>
      <c r="K24" s="18">
        <f t="shared" si="0"/>
        <v>471.16078216771712</v>
      </c>
      <c r="L24" s="17"/>
      <c r="M24" s="16">
        <f t="shared" si="1"/>
        <v>6.6787486977372187E-3</v>
      </c>
      <c r="N24" s="16"/>
    </row>
    <row r="25" spans="1:14">
      <c r="A25" s="28">
        <f>A24+1</f>
        <v>5</v>
      </c>
      <c r="B25" s="28"/>
      <c r="C25" s="28">
        <v>446</v>
      </c>
      <c r="D25" s="28"/>
      <c r="E25" s="19" t="s">
        <v>43</v>
      </c>
      <c r="G25" s="18">
        <v>5504.1457722763198</v>
      </c>
      <c r="H25" s="17"/>
      <c r="I25" s="17">
        <v>5199.1845072355954</v>
      </c>
      <c r="J25" s="17"/>
      <c r="K25" s="18">
        <f t="shared" si="0"/>
        <v>-304.96126504072436</v>
      </c>
      <c r="L25" s="17"/>
      <c r="M25" s="16">
        <f t="shared" si="1"/>
        <v>-5.5405739175146004E-2</v>
      </c>
      <c r="N25" s="16"/>
    </row>
    <row r="26" spans="1:14">
      <c r="A26" s="28">
        <f>A25+1</f>
        <v>6</v>
      </c>
      <c r="B26" s="28"/>
      <c r="E26" s="37" t="s">
        <v>42</v>
      </c>
      <c r="F26" s="38"/>
      <c r="G26" s="15">
        <f>SUM(G21:G25)</f>
        <v>6105528.1875851955</v>
      </c>
      <c r="H26" s="12"/>
      <c r="I26" s="2">
        <f>SUM(I21:I25)</f>
        <v>6115009.3021513447</v>
      </c>
      <c r="J26" s="12"/>
      <c r="K26" s="15">
        <f t="shared" si="0"/>
        <v>9481.1145661491901</v>
      </c>
      <c r="L26" s="12"/>
      <c r="M26" s="14">
        <f t="shared" si="1"/>
        <v>1.5528737686327965E-3</v>
      </c>
      <c r="N26" s="13"/>
    </row>
    <row r="27" spans="1:14">
      <c r="A27" s="28"/>
      <c r="B27" s="28"/>
      <c r="E27" s="37"/>
      <c r="G27" s="12"/>
      <c r="H27" s="12"/>
      <c r="I27" s="12"/>
      <c r="J27" s="12"/>
      <c r="K27" s="12"/>
      <c r="L27" s="12"/>
      <c r="M27" s="13"/>
      <c r="N27" s="13"/>
    </row>
    <row r="28" spans="1:14">
      <c r="A28" s="28"/>
      <c r="B28" s="28"/>
      <c r="E28" s="37"/>
      <c r="G28" s="12"/>
      <c r="H28" s="12"/>
      <c r="I28" s="12"/>
      <c r="J28" s="12"/>
      <c r="K28" s="12"/>
      <c r="L28" s="12"/>
      <c r="M28" s="13"/>
      <c r="N28" s="13"/>
    </row>
    <row r="29" spans="1:14">
      <c r="A29" s="70" t="s">
        <v>41</v>
      </c>
      <c r="B29" s="70"/>
      <c r="C29" s="70"/>
      <c r="D29" s="70"/>
      <c r="E29" s="70"/>
      <c r="F29" s="70"/>
      <c r="G29" s="70"/>
      <c r="H29" s="70"/>
      <c r="I29" s="70"/>
      <c r="J29" s="70"/>
      <c r="K29" s="70"/>
      <c r="L29" s="70"/>
      <c r="M29" s="70"/>
      <c r="N29" s="27"/>
    </row>
    <row r="30" spans="1:14">
      <c r="A30" s="26"/>
      <c r="B30" s="26"/>
      <c r="C30" s="27"/>
      <c r="D30" s="27"/>
      <c r="E30" s="27"/>
      <c r="F30" s="27"/>
      <c r="G30" s="27"/>
      <c r="H30" s="27"/>
      <c r="I30" s="27"/>
      <c r="J30" s="27"/>
      <c r="K30" s="27"/>
      <c r="L30" s="27"/>
      <c r="M30" s="27"/>
      <c r="N30" s="27"/>
    </row>
    <row r="31" spans="1:14">
      <c r="C31" s="19" t="s">
        <v>27</v>
      </c>
      <c r="I31" s="28" t="s">
        <v>24</v>
      </c>
      <c r="J31" s="28"/>
      <c r="K31" s="29" t="s">
        <v>26</v>
      </c>
      <c r="L31" s="29"/>
      <c r="M31" s="28" t="s">
        <v>25</v>
      </c>
      <c r="N31" s="28"/>
    </row>
    <row r="32" spans="1:14">
      <c r="A32" s="30" t="s">
        <v>23</v>
      </c>
      <c r="B32" s="30"/>
      <c r="C32" s="28" t="s">
        <v>22</v>
      </c>
      <c r="D32" s="28"/>
      <c r="G32" s="28" t="s">
        <v>20</v>
      </c>
      <c r="H32" s="28"/>
      <c r="I32" s="28" t="s">
        <v>20</v>
      </c>
      <c r="J32" s="28"/>
      <c r="K32" s="28" t="s">
        <v>21</v>
      </c>
      <c r="L32" s="28"/>
      <c r="M32" s="28" t="s">
        <v>21</v>
      </c>
      <c r="N32" s="28"/>
    </row>
    <row r="33" spans="1:14">
      <c r="A33" s="31" t="s">
        <v>19</v>
      </c>
      <c r="B33" s="30"/>
      <c r="C33" s="31" t="s">
        <v>18</v>
      </c>
      <c r="D33" s="30"/>
      <c r="E33" s="31" t="s">
        <v>17</v>
      </c>
      <c r="F33" s="30"/>
      <c r="G33" s="31" t="str">
        <f>$G$18</f>
        <v>07/31/2022</v>
      </c>
      <c r="H33" s="30"/>
      <c r="I33" s="31" t="str">
        <f>$I$18</f>
        <v>07/31/2023</v>
      </c>
      <c r="J33" s="30"/>
      <c r="K33" s="31" t="str">
        <f>$K$18</f>
        <v>07/31/2022</v>
      </c>
      <c r="L33" s="30"/>
      <c r="M33" s="31" t="str">
        <f>$M$18</f>
        <v>07/31/2022</v>
      </c>
      <c r="N33" s="30"/>
    </row>
    <row r="34" spans="1:14" s="35" customFormat="1">
      <c r="A34" s="34" t="s">
        <v>14</v>
      </c>
      <c r="B34" s="34"/>
      <c r="C34" s="34" t="s">
        <v>13</v>
      </c>
      <c r="D34" s="34"/>
      <c r="E34" s="34" t="s">
        <v>12</v>
      </c>
      <c r="G34" s="36" t="s">
        <v>11</v>
      </c>
      <c r="H34" s="36"/>
      <c r="I34" s="36" t="s">
        <v>10</v>
      </c>
      <c r="J34" s="36"/>
      <c r="K34" s="36" t="s">
        <v>9</v>
      </c>
      <c r="L34" s="36"/>
      <c r="M34" s="36" t="s">
        <v>8</v>
      </c>
      <c r="N34" s="36"/>
    </row>
    <row r="35" spans="1:14" s="35" customFormat="1">
      <c r="A35" s="34"/>
      <c r="B35" s="34"/>
      <c r="C35" s="34"/>
      <c r="D35" s="34"/>
      <c r="E35" s="34"/>
      <c r="G35" s="36"/>
      <c r="H35" s="36"/>
      <c r="I35" s="36"/>
      <c r="J35" s="36"/>
      <c r="K35" s="36"/>
      <c r="L35" s="36"/>
      <c r="M35" s="36"/>
      <c r="N35" s="36"/>
    </row>
    <row r="36" spans="1:14">
      <c r="A36" s="39">
        <f>A26+1</f>
        <v>7</v>
      </c>
      <c r="B36" s="39"/>
      <c r="C36" s="28">
        <v>440</v>
      </c>
      <c r="D36" s="28"/>
      <c r="E36" s="19" t="s">
        <v>40</v>
      </c>
      <c r="G36" s="6">
        <v>952831.7138372052</v>
      </c>
      <c r="H36" s="5"/>
      <c r="I36" s="5">
        <v>842506.02886601153</v>
      </c>
      <c r="J36" s="5"/>
      <c r="K36" s="6">
        <f t="shared" ref="K36:K41" si="2">I36-G36</f>
        <v>-110325.68497119367</v>
      </c>
      <c r="L36" s="5"/>
      <c r="M36" s="40">
        <f t="shared" ref="M36:M41" si="3">K36/G36</f>
        <v>-0.11578716720804196</v>
      </c>
      <c r="N36" s="40"/>
    </row>
    <row r="37" spans="1:14">
      <c r="A37" s="39">
        <f>A36+1</f>
        <v>8</v>
      </c>
      <c r="B37" s="39"/>
      <c r="C37" s="28">
        <v>442</v>
      </c>
      <c r="D37" s="28"/>
      <c r="E37" s="19" t="s">
        <v>39</v>
      </c>
      <c r="G37" s="4">
        <v>1022204.6358465154</v>
      </c>
      <c r="H37" s="3"/>
      <c r="I37" s="5">
        <v>859998.80945013743</v>
      </c>
      <c r="J37" s="3"/>
      <c r="K37" s="4">
        <f t="shared" si="2"/>
        <v>-162205.82639637799</v>
      </c>
      <c r="L37" s="3"/>
      <c r="M37" s="40">
        <f t="shared" si="3"/>
        <v>-0.15868234276011764</v>
      </c>
      <c r="N37" s="40"/>
    </row>
    <row r="38" spans="1:14">
      <c r="A38" s="39">
        <f>A37+1</f>
        <v>9</v>
      </c>
      <c r="B38" s="39"/>
      <c r="C38" s="28">
        <v>442</v>
      </c>
      <c r="D38" s="28"/>
      <c r="E38" s="19" t="s">
        <v>38</v>
      </c>
      <c r="G38" s="4">
        <v>687851.45291697979</v>
      </c>
      <c r="H38" s="3"/>
      <c r="I38" s="5">
        <v>565293.3795538441</v>
      </c>
      <c r="J38" s="3"/>
      <c r="K38" s="4">
        <f t="shared" si="2"/>
        <v>-122558.07336313569</v>
      </c>
      <c r="L38" s="3"/>
      <c r="M38" s="40">
        <f t="shared" si="3"/>
        <v>-0.17817520460762598</v>
      </c>
      <c r="N38" s="40"/>
    </row>
    <row r="39" spans="1:14">
      <c r="A39" s="39">
        <f>A38+1</f>
        <v>10</v>
      </c>
      <c r="B39" s="39"/>
      <c r="C39" s="28">
        <v>444</v>
      </c>
      <c r="D39" s="28"/>
      <c r="E39" s="19" t="s">
        <v>37</v>
      </c>
      <c r="G39" s="4">
        <v>10390.578444741412</v>
      </c>
      <c r="H39" s="3"/>
      <c r="I39" s="3">
        <v>8960.7801321503321</v>
      </c>
      <c r="J39" s="3"/>
      <c r="K39" s="4">
        <f t="shared" si="2"/>
        <v>-1429.7983125910796</v>
      </c>
      <c r="L39" s="3"/>
      <c r="M39" s="40">
        <f t="shared" si="3"/>
        <v>-0.13760526617405877</v>
      </c>
      <c r="N39" s="40"/>
    </row>
    <row r="40" spans="1:14">
      <c r="A40" s="39">
        <f>A39+1</f>
        <v>11</v>
      </c>
      <c r="B40" s="39"/>
      <c r="C40" s="28">
        <v>446</v>
      </c>
      <c r="D40" s="28"/>
      <c r="E40" s="19" t="s">
        <v>36</v>
      </c>
      <c r="G40" s="4">
        <v>4862.1923302264677</v>
      </c>
      <c r="H40" s="3"/>
      <c r="I40" s="3">
        <v>4562.6895827748558</v>
      </c>
      <c r="J40" s="3"/>
      <c r="K40" s="4">
        <f t="shared" si="2"/>
        <v>-299.50274745161187</v>
      </c>
      <c r="L40" s="3"/>
      <c r="M40" s="40">
        <f t="shared" si="3"/>
        <v>-6.1598292932534375E-2</v>
      </c>
      <c r="N40" s="40"/>
    </row>
    <row r="41" spans="1:14">
      <c r="A41" s="39">
        <f>A40+1</f>
        <v>12</v>
      </c>
      <c r="B41" s="41"/>
      <c r="C41" s="28"/>
      <c r="D41" s="28"/>
      <c r="E41" s="37" t="s">
        <v>35</v>
      </c>
      <c r="F41" s="38"/>
      <c r="G41" s="8">
        <f>SUM(G36:G40)</f>
        <v>2678140.5733756679</v>
      </c>
      <c r="H41" s="7"/>
      <c r="I41" s="2">
        <f>SUM(I36:I40)</f>
        <v>2281321.6875849185</v>
      </c>
      <c r="J41" s="7"/>
      <c r="K41" s="8">
        <f t="shared" si="2"/>
        <v>-396818.88579074945</v>
      </c>
      <c r="L41" s="7"/>
      <c r="M41" s="42">
        <f t="shared" si="3"/>
        <v>-0.14816955082032093</v>
      </c>
      <c r="N41" s="43"/>
    </row>
    <row r="42" spans="1:14">
      <c r="A42" s="39"/>
      <c r="B42" s="41"/>
      <c r="C42" s="28"/>
      <c r="D42" s="28"/>
      <c r="E42" s="37"/>
      <c r="F42" s="38"/>
      <c r="G42" s="7"/>
      <c r="H42" s="7"/>
      <c r="I42" s="1"/>
      <c r="J42" s="7"/>
      <c r="K42" s="7"/>
      <c r="L42" s="7"/>
      <c r="M42" s="59"/>
      <c r="N42" s="43"/>
    </row>
    <row r="43" spans="1:14">
      <c r="A43" s="39"/>
      <c r="B43" s="41"/>
      <c r="C43" s="28"/>
      <c r="D43" s="28"/>
      <c r="E43" s="37"/>
      <c r="F43" s="38"/>
      <c r="G43" s="7"/>
      <c r="H43" s="7"/>
      <c r="I43" s="1"/>
      <c r="J43" s="7"/>
      <c r="K43" s="7"/>
      <c r="L43" s="7"/>
      <c r="M43" s="43"/>
      <c r="N43" s="43"/>
    </row>
    <row r="44" spans="1:14">
      <c r="A44" s="39">
        <f>A41+1</f>
        <v>13</v>
      </c>
      <c r="B44" s="39"/>
      <c r="C44" s="44" t="s">
        <v>34</v>
      </c>
      <c r="D44" s="44"/>
      <c r="E44" s="45" t="str">
        <f>E41</f>
        <v>Total Fuel Revenues</v>
      </c>
      <c r="G44" s="6"/>
      <c r="H44" s="5"/>
      <c r="I44" s="5"/>
      <c r="J44" s="5"/>
      <c r="K44" s="6">
        <f>K41</f>
        <v>-396818.88579074945</v>
      </c>
      <c r="L44" s="5"/>
      <c r="M44" s="40">
        <f>M41</f>
        <v>-0.14816955082032093</v>
      </c>
      <c r="N44" s="40"/>
    </row>
    <row r="45" spans="1:14" ht="31.5" customHeight="1">
      <c r="A45" s="39"/>
      <c r="B45" s="39"/>
      <c r="C45" s="61"/>
      <c r="D45" s="63"/>
      <c r="E45" s="69" t="s">
        <v>59</v>
      </c>
      <c r="F45" s="69"/>
      <c r="G45" s="69"/>
      <c r="H45" s="69"/>
      <c r="I45" s="69"/>
      <c r="J45" s="69"/>
      <c r="K45" s="69"/>
      <c r="L45" s="69"/>
      <c r="M45" s="69"/>
      <c r="N45" s="40"/>
    </row>
    <row r="46" spans="1:14">
      <c r="A46" s="39"/>
      <c r="B46" s="39"/>
      <c r="C46" s="57" t="s">
        <v>57</v>
      </c>
      <c r="K46" s="19"/>
      <c r="L46" s="19"/>
      <c r="M46" s="19"/>
      <c r="N46" s="40"/>
    </row>
    <row r="47" spans="1:14">
      <c r="A47" s="47"/>
      <c r="B47" s="47"/>
      <c r="C47" s="46"/>
      <c r="K47" s="19"/>
      <c r="L47" s="19"/>
      <c r="M47" s="19"/>
      <c r="N47" s="19"/>
    </row>
    <row r="48" spans="1:14">
      <c r="A48" s="26"/>
      <c r="B48" s="26"/>
      <c r="C48" s="27"/>
      <c r="D48" s="27"/>
      <c r="E48" s="27"/>
      <c r="F48" s="27"/>
      <c r="G48" s="27"/>
      <c r="H48" s="27"/>
      <c r="I48" s="27"/>
      <c r="J48" s="27"/>
      <c r="K48" s="27"/>
      <c r="L48" s="27"/>
      <c r="M48" s="27"/>
      <c r="N48" s="27"/>
    </row>
    <row r="49" spans="1:14">
      <c r="A49" s="70" t="s">
        <v>33</v>
      </c>
      <c r="B49" s="70"/>
      <c r="C49" s="70"/>
      <c r="D49" s="70"/>
      <c r="E49" s="70"/>
      <c r="F49" s="70"/>
      <c r="G49" s="70"/>
      <c r="H49" s="70"/>
      <c r="I49" s="70"/>
      <c r="J49" s="70"/>
      <c r="K49" s="70"/>
      <c r="L49" s="70"/>
      <c r="M49" s="70"/>
      <c r="N49" s="27"/>
    </row>
    <row r="50" spans="1:14">
      <c r="A50" s="26"/>
      <c r="B50" s="26"/>
      <c r="C50" s="27"/>
      <c r="D50" s="27"/>
      <c r="E50" s="27"/>
      <c r="F50" s="27"/>
      <c r="G50" s="27"/>
      <c r="H50" s="27"/>
      <c r="I50" s="27"/>
      <c r="J50" s="27"/>
      <c r="K50" s="27"/>
      <c r="L50" s="27"/>
      <c r="M50" s="27"/>
      <c r="N50" s="27"/>
    </row>
    <row r="51" spans="1:14">
      <c r="C51" s="19" t="s">
        <v>27</v>
      </c>
      <c r="I51" s="28" t="s">
        <v>24</v>
      </c>
      <c r="J51" s="28"/>
      <c r="K51" s="29" t="s">
        <v>26</v>
      </c>
      <c r="L51" s="29"/>
      <c r="M51" s="28" t="s">
        <v>25</v>
      </c>
      <c r="N51" s="28"/>
    </row>
    <row r="52" spans="1:14">
      <c r="A52" s="30" t="s">
        <v>23</v>
      </c>
      <c r="B52" s="30"/>
      <c r="C52" s="28" t="s">
        <v>22</v>
      </c>
      <c r="D52" s="28"/>
      <c r="G52" s="28" t="s">
        <v>20</v>
      </c>
      <c r="H52" s="28"/>
      <c r="I52" s="28" t="s">
        <v>20</v>
      </c>
      <c r="J52" s="28"/>
      <c r="K52" s="28" t="s">
        <v>21</v>
      </c>
      <c r="L52" s="28"/>
      <c r="M52" s="28" t="s">
        <v>21</v>
      </c>
      <c r="N52" s="28"/>
    </row>
    <row r="53" spans="1:14">
      <c r="A53" s="31" t="s">
        <v>19</v>
      </c>
      <c r="B53" s="30"/>
      <c r="C53" s="31" t="s">
        <v>18</v>
      </c>
      <c r="D53" s="30"/>
      <c r="E53" s="31" t="s">
        <v>17</v>
      </c>
      <c r="F53" s="30"/>
      <c r="G53" s="31" t="str">
        <f>$G$18</f>
        <v>07/31/2022</v>
      </c>
      <c r="H53" s="30"/>
      <c r="I53" s="31" t="str">
        <f>$I$18</f>
        <v>07/31/2023</v>
      </c>
      <c r="J53" s="30"/>
      <c r="K53" s="31" t="str">
        <f>$K$18</f>
        <v>07/31/2022</v>
      </c>
      <c r="L53" s="30"/>
      <c r="M53" s="31" t="str">
        <f>$M$18</f>
        <v>07/31/2022</v>
      </c>
      <c r="N53" s="30"/>
    </row>
    <row r="54" spans="1:14">
      <c r="A54" s="34" t="s">
        <v>14</v>
      </c>
      <c r="B54" s="34"/>
      <c r="C54" s="34" t="s">
        <v>13</v>
      </c>
      <c r="D54" s="34"/>
      <c r="E54" s="34" t="s">
        <v>12</v>
      </c>
      <c r="F54" s="35"/>
      <c r="G54" s="36" t="s">
        <v>11</v>
      </c>
      <c r="H54" s="36"/>
      <c r="I54" s="36" t="s">
        <v>10</v>
      </c>
      <c r="J54" s="36"/>
      <c r="K54" s="36" t="s">
        <v>9</v>
      </c>
      <c r="L54" s="36"/>
      <c r="M54" s="36" t="s">
        <v>8</v>
      </c>
      <c r="N54" s="36"/>
    </row>
    <row r="55" spans="1:14">
      <c r="A55" s="34"/>
      <c r="B55" s="34"/>
      <c r="C55" s="34"/>
      <c r="D55" s="34"/>
      <c r="E55" s="34"/>
      <c r="F55" s="35"/>
      <c r="G55" s="36"/>
      <c r="H55" s="36"/>
      <c r="I55" s="36"/>
      <c r="J55" s="36"/>
      <c r="K55" s="36"/>
      <c r="L55" s="36"/>
      <c r="M55" s="36"/>
      <c r="N55" s="36"/>
    </row>
    <row r="56" spans="1:14">
      <c r="A56" s="28">
        <f>A44+1</f>
        <v>14</v>
      </c>
      <c r="B56" s="28"/>
      <c r="C56" s="28">
        <v>447</v>
      </c>
      <c r="D56" s="28"/>
      <c r="E56" s="19" t="s">
        <v>32</v>
      </c>
      <c r="G56" s="5">
        <v>55384.299224504321</v>
      </c>
      <c r="H56" s="5"/>
      <c r="I56" s="5">
        <v>50615.814112258719</v>
      </c>
      <c r="J56" s="5"/>
      <c r="K56" s="6">
        <f>I56-G56</f>
        <v>-4768.4851122456021</v>
      </c>
      <c r="L56" s="5"/>
      <c r="M56" s="40">
        <f>K56/G56</f>
        <v>-8.6098139346607927E-2</v>
      </c>
      <c r="N56" s="40"/>
    </row>
    <row r="57" spans="1:14">
      <c r="A57" s="28">
        <f>A56+1</f>
        <v>15</v>
      </c>
      <c r="B57" s="28"/>
      <c r="C57" s="28">
        <v>447</v>
      </c>
      <c r="D57" s="28"/>
      <c r="E57" s="19" t="s">
        <v>31</v>
      </c>
      <c r="G57" s="3">
        <v>98123.785700242879</v>
      </c>
      <c r="H57" s="3"/>
      <c r="I57" s="3">
        <v>52036.279535408445</v>
      </c>
      <c r="J57" s="3"/>
      <c r="K57" s="10">
        <f>I57-G57</f>
        <v>-46087.506164834434</v>
      </c>
      <c r="L57" s="9"/>
      <c r="M57" s="40">
        <f>K57/G57</f>
        <v>-0.46968740388417723</v>
      </c>
      <c r="N57" s="40"/>
    </row>
    <row r="58" spans="1:14">
      <c r="A58" s="28">
        <f t="shared" ref="A58:A59" si="4">A57+1</f>
        <v>16</v>
      </c>
      <c r="B58" s="28"/>
      <c r="C58" s="28">
        <v>447</v>
      </c>
      <c r="D58" s="28"/>
      <c r="E58" s="19" t="s">
        <v>30</v>
      </c>
      <c r="G58" s="3">
        <v>17832.644397990676</v>
      </c>
      <c r="H58" s="11"/>
      <c r="I58" s="11">
        <v>16169.300872716643</v>
      </c>
      <c r="J58" s="11"/>
      <c r="K58" s="10">
        <f>I58-G58</f>
        <v>-1663.3435252740328</v>
      </c>
      <c r="L58" s="9"/>
      <c r="M58" s="40">
        <f>K58/G58</f>
        <v>-9.327520294530478E-2</v>
      </c>
      <c r="N58" s="40"/>
    </row>
    <row r="59" spans="1:14">
      <c r="A59" s="28">
        <f t="shared" si="4"/>
        <v>17</v>
      </c>
      <c r="B59" s="28"/>
      <c r="E59" s="38" t="s">
        <v>29</v>
      </c>
      <c r="F59" s="38"/>
      <c r="G59" s="8">
        <f>SUM(G56:G58)</f>
        <v>171340.7293227379</v>
      </c>
      <c r="H59" s="7"/>
      <c r="I59" s="2">
        <f>SUM(I56:I58)</f>
        <v>118821.39452038381</v>
      </c>
      <c r="J59" s="7"/>
      <c r="K59" s="8">
        <f>I59-G59</f>
        <v>-52519.334802354089</v>
      </c>
      <c r="L59" s="7"/>
      <c r="M59" s="48">
        <f>K59/G59</f>
        <v>-0.30651985088395717</v>
      </c>
      <c r="N59" s="49"/>
    </row>
    <row r="60" spans="1:14">
      <c r="A60" s="28"/>
      <c r="B60" s="28"/>
      <c r="E60" s="38"/>
      <c r="F60" s="38"/>
      <c r="G60" s="7"/>
      <c r="H60" s="7"/>
      <c r="I60" s="1"/>
      <c r="J60" s="7"/>
      <c r="K60" s="7"/>
      <c r="L60" s="7"/>
      <c r="M60" s="60"/>
      <c r="N60" s="49"/>
    </row>
    <row r="61" spans="1:14">
      <c r="C61" s="38"/>
      <c r="D61" s="38"/>
      <c r="K61" s="19"/>
      <c r="L61" s="19"/>
      <c r="M61" s="40"/>
      <c r="N61" s="40"/>
    </row>
    <row r="62" spans="1:14">
      <c r="A62" s="28">
        <f>A59+1</f>
        <v>18</v>
      </c>
      <c r="B62" s="28"/>
      <c r="C62" s="50" t="s">
        <v>34</v>
      </c>
      <c r="D62" s="50"/>
      <c r="E62" s="45" t="s">
        <v>29</v>
      </c>
      <c r="K62" s="51">
        <f>K59</f>
        <v>-52519.334802354089</v>
      </c>
      <c r="L62" s="51"/>
      <c r="M62" s="52">
        <f>M59</f>
        <v>-0.30651985088395717</v>
      </c>
      <c r="N62" s="52"/>
    </row>
    <row r="63" spans="1:14" ht="31.5" customHeight="1">
      <c r="A63" s="28"/>
      <c r="B63" s="28"/>
      <c r="C63" s="61"/>
      <c r="D63" s="61"/>
      <c r="E63" s="69" t="s">
        <v>58</v>
      </c>
      <c r="F63" s="69"/>
      <c r="G63" s="69"/>
      <c r="H63" s="69"/>
      <c r="I63" s="69"/>
      <c r="J63" s="69"/>
      <c r="K63" s="69"/>
      <c r="L63" s="69"/>
      <c r="M63" s="69"/>
      <c r="N63" s="46"/>
    </row>
    <row r="64" spans="1:14">
      <c r="C64" s="57" t="s">
        <v>57</v>
      </c>
      <c r="D64" s="46"/>
      <c r="E64" s="58"/>
      <c r="F64" s="58"/>
      <c r="G64" s="58"/>
      <c r="H64" s="58"/>
      <c r="I64" s="58"/>
      <c r="J64" s="58"/>
      <c r="K64" s="58"/>
      <c r="L64" s="58"/>
      <c r="M64" s="58"/>
      <c r="N64" s="58"/>
    </row>
    <row r="65" spans="1:14">
      <c r="C65" s="57"/>
      <c r="D65" s="46"/>
      <c r="E65" s="58"/>
      <c r="F65" s="58"/>
      <c r="G65" s="58"/>
      <c r="H65" s="58"/>
      <c r="I65" s="58"/>
      <c r="J65" s="58"/>
      <c r="K65" s="58"/>
      <c r="L65" s="58"/>
      <c r="M65" s="58"/>
      <c r="N65" s="58"/>
    </row>
    <row r="66" spans="1:14">
      <c r="C66" s="58"/>
      <c r="D66" s="58"/>
      <c r="E66" s="58"/>
      <c r="F66" s="58"/>
      <c r="G66" s="58"/>
      <c r="H66" s="58"/>
      <c r="I66" s="58"/>
      <c r="J66" s="58"/>
      <c r="K66" s="58"/>
      <c r="L66" s="58"/>
      <c r="M66" s="58"/>
      <c r="N66" s="58"/>
    </row>
    <row r="67" spans="1:14">
      <c r="A67" s="70" t="s">
        <v>28</v>
      </c>
      <c r="B67" s="70"/>
      <c r="C67" s="70"/>
      <c r="D67" s="70"/>
      <c r="E67" s="70"/>
      <c r="F67" s="70"/>
      <c r="G67" s="70"/>
      <c r="H67" s="70"/>
      <c r="I67" s="70"/>
      <c r="J67" s="70"/>
      <c r="K67" s="70"/>
      <c r="L67" s="70"/>
      <c r="M67" s="70"/>
      <c r="N67" s="27"/>
    </row>
    <row r="68" spans="1:14">
      <c r="K68" s="19"/>
      <c r="L68" s="19"/>
      <c r="M68" s="53"/>
      <c r="N68" s="53"/>
    </row>
    <row r="69" spans="1:14" s="66" customFormat="1">
      <c r="A69" s="19"/>
      <c r="B69" s="19"/>
      <c r="C69" s="19" t="s">
        <v>27</v>
      </c>
      <c r="D69" s="19"/>
      <c r="E69" s="19"/>
      <c r="F69" s="19"/>
      <c r="G69" s="19"/>
      <c r="H69" s="19"/>
      <c r="I69" s="28" t="s">
        <v>24</v>
      </c>
      <c r="J69" s="28"/>
      <c r="K69" s="29" t="s">
        <v>26</v>
      </c>
      <c r="L69" s="29"/>
      <c r="M69" s="28" t="s">
        <v>25</v>
      </c>
      <c r="N69" s="28"/>
    </row>
    <row r="70" spans="1:14" s="66" customFormat="1">
      <c r="A70" s="30" t="s">
        <v>23</v>
      </c>
      <c r="B70" s="30"/>
      <c r="C70" s="28" t="s">
        <v>22</v>
      </c>
      <c r="D70" s="28"/>
      <c r="E70" s="19"/>
      <c r="F70" s="19"/>
      <c r="G70" s="28" t="s">
        <v>20</v>
      </c>
      <c r="H70" s="28"/>
      <c r="I70" s="28" t="s">
        <v>20</v>
      </c>
      <c r="J70" s="28"/>
      <c r="K70" s="28" t="s">
        <v>21</v>
      </c>
      <c r="L70" s="28"/>
      <c r="M70" s="28" t="s">
        <v>21</v>
      </c>
      <c r="N70" s="28"/>
    </row>
    <row r="71" spans="1:14" s="66" customFormat="1">
      <c r="A71" s="31" t="s">
        <v>19</v>
      </c>
      <c r="B71" s="30"/>
      <c r="C71" s="31" t="s">
        <v>18</v>
      </c>
      <c r="D71" s="30"/>
      <c r="E71" s="31" t="s">
        <v>17</v>
      </c>
      <c r="F71" s="30"/>
      <c r="G71" s="31" t="str">
        <f>$G$18</f>
        <v>07/31/2022</v>
      </c>
      <c r="H71" s="30"/>
      <c r="I71" s="31" t="str">
        <f>$I$18</f>
        <v>07/31/2023</v>
      </c>
      <c r="J71" s="30"/>
      <c r="K71" s="31" t="str">
        <f>$K$18</f>
        <v>07/31/2022</v>
      </c>
      <c r="L71" s="30"/>
      <c r="M71" s="31" t="str">
        <f>$M$18</f>
        <v>07/31/2022</v>
      </c>
      <c r="N71" s="30"/>
    </row>
    <row r="72" spans="1:14" s="66" customFormat="1">
      <c r="A72" s="34" t="s">
        <v>14</v>
      </c>
      <c r="B72" s="34"/>
      <c r="C72" s="34" t="s">
        <v>13</v>
      </c>
      <c r="D72" s="34"/>
      <c r="E72" s="34" t="s">
        <v>12</v>
      </c>
      <c r="F72" s="35"/>
      <c r="G72" s="36" t="s">
        <v>11</v>
      </c>
      <c r="H72" s="36"/>
      <c r="I72" s="36" t="s">
        <v>10</v>
      </c>
      <c r="J72" s="36"/>
      <c r="K72" s="36" t="s">
        <v>9</v>
      </c>
      <c r="L72" s="36"/>
      <c r="M72" s="36" t="s">
        <v>8</v>
      </c>
      <c r="N72" s="36"/>
    </row>
    <row r="73" spans="1:14" s="66" customFormat="1">
      <c r="A73" s="34"/>
      <c r="B73" s="34"/>
      <c r="C73" s="34"/>
      <c r="D73" s="34"/>
      <c r="E73" s="34"/>
      <c r="F73" s="35"/>
      <c r="G73" s="36"/>
      <c r="H73" s="36"/>
      <c r="I73" s="36"/>
      <c r="J73" s="36"/>
      <c r="K73" s="36"/>
      <c r="L73" s="36"/>
      <c r="M73" s="36"/>
      <c r="N73" s="36"/>
    </row>
    <row r="74" spans="1:14" s="66" customFormat="1">
      <c r="A74" s="28">
        <v>1</v>
      </c>
      <c r="B74" s="28"/>
      <c r="C74" s="28">
        <v>411</v>
      </c>
      <c r="D74" s="28"/>
      <c r="E74" s="19" t="s">
        <v>3</v>
      </c>
      <c r="F74" s="19"/>
      <c r="G74" s="6">
        <v>99.455222037036947</v>
      </c>
      <c r="H74" s="5"/>
      <c r="I74" s="5">
        <v>119.00525462962959</v>
      </c>
      <c r="J74" s="5"/>
      <c r="K74" s="6">
        <f t="shared" ref="K74:K81" si="5">I74-G74</f>
        <v>19.550032592592643</v>
      </c>
      <c r="L74" s="5"/>
      <c r="M74" s="40">
        <f t="shared" ref="M74:M81" si="6">K74/G74</f>
        <v>0.19657120251878021</v>
      </c>
      <c r="N74" s="40"/>
    </row>
    <row r="75" spans="1:14" s="66" customFormat="1">
      <c r="A75" s="28">
        <f t="shared" ref="A75:A81" si="7">A74+1</f>
        <v>2</v>
      </c>
      <c r="B75" s="28"/>
      <c r="C75" s="28">
        <v>449</v>
      </c>
      <c r="D75" s="28"/>
      <c r="E75" s="19" t="s">
        <v>2</v>
      </c>
      <c r="F75" s="19"/>
      <c r="G75" s="3">
        <v>-12055.456265835899</v>
      </c>
      <c r="H75" s="3"/>
      <c r="I75" s="3">
        <v>0</v>
      </c>
      <c r="J75" s="3"/>
      <c r="K75" s="54">
        <f t="shared" si="5"/>
        <v>12055.456265835899</v>
      </c>
      <c r="L75" s="54"/>
      <c r="M75" s="40">
        <f t="shared" si="6"/>
        <v>-1</v>
      </c>
      <c r="N75" s="40"/>
    </row>
    <row r="76" spans="1:14" s="66" customFormat="1">
      <c r="A76" s="28">
        <f t="shared" si="7"/>
        <v>3</v>
      </c>
      <c r="B76" s="28"/>
      <c r="C76" s="28">
        <v>450</v>
      </c>
      <c r="D76" s="28"/>
      <c r="E76" s="19" t="s">
        <v>7</v>
      </c>
      <c r="F76" s="19"/>
      <c r="G76" s="4">
        <v>14758.433259999991</v>
      </c>
      <c r="H76" s="3"/>
      <c r="I76" s="3">
        <v>16765</v>
      </c>
      <c r="J76" s="3"/>
      <c r="K76" s="54">
        <f t="shared" si="5"/>
        <v>2006.5667400000093</v>
      </c>
      <c r="L76" s="54"/>
      <c r="M76" s="40">
        <f t="shared" si="6"/>
        <v>0.13596068801140554</v>
      </c>
      <c r="N76" s="40"/>
    </row>
    <row r="77" spans="1:14" s="66" customFormat="1">
      <c r="A77" s="28">
        <f t="shared" si="7"/>
        <v>4</v>
      </c>
      <c r="B77" s="28"/>
      <c r="C77" s="28">
        <v>451</v>
      </c>
      <c r="D77" s="28"/>
      <c r="E77" s="19" t="s">
        <v>6</v>
      </c>
      <c r="F77" s="19"/>
      <c r="G77" s="3">
        <v>242349.67713675447</v>
      </c>
      <c r="H77" s="3"/>
      <c r="I77" s="3">
        <v>259173.50673915682</v>
      </c>
      <c r="J77" s="3"/>
      <c r="K77" s="54">
        <f t="shared" si="5"/>
        <v>16823.829602402344</v>
      </c>
      <c r="L77" s="54"/>
      <c r="M77" s="40">
        <f t="shared" si="6"/>
        <v>6.9419649331362202E-2</v>
      </c>
      <c r="N77" s="40"/>
    </row>
    <row r="78" spans="1:14" s="66" customFormat="1">
      <c r="A78" s="28">
        <f t="shared" si="7"/>
        <v>5</v>
      </c>
      <c r="B78" s="28"/>
      <c r="C78" s="28">
        <v>453</v>
      </c>
      <c r="D78" s="28"/>
      <c r="E78" s="19" t="s">
        <v>1</v>
      </c>
      <c r="F78" s="19"/>
      <c r="G78" s="3">
        <v>311.96589</v>
      </c>
      <c r="H78" s="3"/>
      <c r="I78" s="3">
        <v>376.197</v>
      </c>
      <c r="J78" s="3"/>
      <c r="K78" s="54">
        <f t="shared" si="5"/>
        <v>64.231110000000001</v>
      </c>
      <c r="L78" s="54"/>
      <c r="M78" s="40">
        <f t="shared" si="6"/>
        <v>0.20589145178660398</v>
      </c>
      <c r="N78" s="40"/>
    </row>
    <row r="79" spans="1:14" s="66" customFormat="1">
      <c r="A79" s="28">
        <f t="shared" si="7"/>
        <v>6</v>
      </c>
      <c r="B79" s="28"/>
      <c r="C79" s="28">
        <v>454</v>
      </c>
      <c r="D79" s="28"/>
      <c r="E79" s="19" t="s">
        <v>0</v>
      </c>
      <c r="F79" s="19"/>
      <c r="G79" s="3">
        <v>22271.550195192667</v>
      </c>
      <c r="H79" s="3"/>
      <c r="I79" s="3">
        <v>25545.871270875927</v>
      </c>
      <c r="J79" s="3"/>
      <c r="K79" s="54">
        <f t="shared" si="5"/>
        <v>3274.3210756832596</v>
      </c>
      <c r="L79" s="54"/>
      <c r="M79" s="40">
        <f t="shared" si="6"/>
        <v>0.14701810367874726</v>
      </c>
      <c r="N79" s="40"/>
    </row>
    <row r="80" spans="1:14" s="66" customFormat="1">
      <c r="A80" s="28">
        <f t="shared" si="7"/>
        <v>7</v>
      </c>
      <c r="B80" s="28"/>
      <c r="C80" s="28">
        <v>456</v>
      </c>
      <c r="D80" s="28"/>
      <c r="E80" s="19" t="s">
        <v>5</v>
      </c>
      <c r="F80" s="19"/>
      <c r="G80" s="3">
        <v>141380.36448579121</v>
      </c>
      <c r="H80" s="3"/>
      <c r="I80" s="3">
        <v>123695.55760524646</v>
      </c>
      <c r="J80" s="3"/>
      <c r="K80" s="4">
        <f t="shared" si="5"/>
        <v>-17684.806880544755</v>
      </c>
      <c r="L80" s="3"/>
      <c r="M80" s="40">
        <f t="shared" si="6"/>
        <v>-0.12508672576185137</v>
      </c>
      <c r="N80" s="40"/>
    </row>
    <row r="81" spans="1:14" s="66" customFormat="1">
      <c r="A81" s="28">
        <f t="shared" si="7"/>
        <v>8</v>
      </c>
      <c r="B81" s="28"/>
      <c r="C81" s="19"/>
      <c r="D81" s="19"/>
      <c r="E81" s="38" t="s">
        <v>4</v>
      </c>
      <c r="F81" s="38"/>
      <c r="G81" s="2">
        <f>SUM(G74:G80)</f>
        <v>409115.98992393946</v>
      </c>
      <c r="H81" s="1"/>
      <c r="I81" s="2">
        <f>SUM(I74:I80)</f>
        <v>425675.13786990882</v>
      </c>
      <c r="J81" s="1"/>
      <c r="K81" s="2">
        <f t="shared" si="5"/>
        <v>16559.147945969366</v>
      </c>
      <c r="L81" s="1"/>
      <c r="M81" s="42">
        <f t="shared" si="6"/>
        <v>4.0475435704793519E-2</v>
      </c>
      <c r="N81" s="43"/>
    </row>
    <row r="82" spans="1:14" s="66" customFormat="1">
      <c r="A82" s="28"/>
      <c r="B82" s="28"/>
      <c r="C82" s="19"/>
      <c r="D82" s="19"/>
      <c r="E82" s="38"/>
      <c r="F82" s="38"/>
      <c r="G82" s="1"/>
      <c r="H82" s="1"/>
      <c r="I82" s="1"/>
      <c r="J82" s="1"/>
      <c r="K82" s="1"/>
      <c r="L82" s="1"/>
      <c r="M82" s="59"/>
      <c r="N82" s="43"/>
    </row>
    <row r="83" spans="1:14" s="66" customFormat="1">
      <c r="A83" s="28"/>
      <c r="B83" s="28"/>
      <c r="C83" s="19"/>
      <c r="D83" s="19"/>
      <c r="E83" s="38"/>
      <c r="F83" s="19"/>
      <c r="G83" s="1"/>
      <c r="H83" s="1"/>
      <c r="I83" s="1"/>
      <c r="J83" s="1"/>
      <c r="K83" s="1"/>
      <c r="L83" s="1"/>
      <c r="M83" s="43"/>
      <c r="N83" s="43"/>
    </row>
    <row r="84" spans="1:14" s="66" customFormat="1">
      <c r="A84" s="28">
        <f>A81+1</f>
        <v>9</v>
      </c>
      <c r="B84" s="28"/>
      <c r="C84" s="56">
        <f>C74</f>
        <v>411</v>
      </c>
      <c r="D84" s="44"/>
      <c r="E84" s="45" t="str">
        <f>E74</f>
        <v>Gain on Sales</v>
      </c>
      <c r="F84" s="19"/>
      <c r="G84" s="19"/>
      <c r="H84" s="19"/>
      <c r="I84" s="19"/>
      <c r="J84" s="19"/>
      <c r="K84" s="51">
        <f>K74</f>
        <v>19.550032592592643</v>
      </c>
      <c r="L84" s="51"/>
      <c r="M84" s="52">
        <f>M74</f>
        <v>0.19657120251878021</v>
      </c>
      <c r="N84" s="52"/>
    </row>
    <row r="85" spans="1:14" s="66" customFormat="1" ht="15.75" customHeight="1">
      <c r="A85" s="19"/>
      <c r="B85" s="19"/>
      <c r="C85" s="68"/>
      <c r="D85" s="62"/>
      <c r="E85" s="69" t="s">
        <v>54</v>
      </c>
      <c r="F85" s="69"/>
      <c r="G85" s="69"/>
      <c r="H85" s="69"/>
      <c r="I85" s="69"/>
      <c r="J85" s="69"/>
      <c r="K85" s="69"/>
      <c r="L85" s="69"/>
      <c r="M85" s="69"/>
      <c r="N85" s="58"/>
    </row>
    <row r="86" spans="1:14" s="66" customFormat="1">
      <c r="A86" s="19"/>
      <c r="B86" s="19"/>
      <c r="C86" s="64"/>
      <c r="D86" s="58"/>
      <c r="E86" s="58"/>
      <c r="F86" s="58"/>
      <c r="G86" s="58"/>
      <c r="H86" s="58"/>
      <c r="I86" s="58"/>
      <c r="J86" s="58"/>
      <c r="K86" s="58"/>
      <c r="L86" s="58"/>
      <c r="M86" s="58"/>
      <c r="N86" s="58"/>
    </row>
    <row r="87" spans="1:14" ht="16.5" customHeight="1">
      <c r="A87" s="28">
        <f>A84+1</f>
        <v>10</v>
      </c>
      <c r="B87" s="28"/>
      <c r="C87" s="56">
        <f>C75</f>
        <v>449</v>
      </c>
      <c r="D87" s="44"/>
      <c r="E87" s="45" t="str">
        <f>E75</f>
        <v>Revenue Subject to Refund</v>
      </c>
      <c r="K87" s="51">
        <f>K75</f>
        <v>12055.456265835899</v>
      </c>
      <c r="L87" s="51"/>
      <c r="M87" s="52">
        <f>M75</f>
        <v>-1</v>
      </c>
      <c r="N87" s="52"/>
    </row>
    <row r="88" spans="1:14" ht="15.75" customHeight="1">
      <c r="C88" s="65"/>
      <c r="D88" s="62"/>
      <c r="E88" s="69" t="s">
        <v>55</v>
      </c>
      <c r="F88" s="69"/>
      <c r="G88" s="69"/>
      <c r="H88" s="69"/>
      <c r="I88" s="69"/>
      <c r="J88" s="69"/>
      <c r="K88" s="69"/>
      <c r="L88" s="69"/>
      <c r="M88" s="69"/>
      <c r="N88" s="58"/>
    </row>
    <row r="89" spans="1:14">
      <c r="C89" s="64"/>
      <c r="D89" s="58"/>
      <c r="E89" s="58"/>
      <c r="F89" s="58"/>
      <c r="G89" s="58"/>
      <c r="H89" s="58"/>
      <c r="I89" s="58"/>
      <c r="J89" s="58"/>
      <c r="K89" s="58"/>
      <c r="L89" s="58"/>
      <c r="M89" s="58"/>
      <c r="N89" s="58"/>
    </row>
    <row r="90" spans="1:14" ht="16.5" customHeight="1">
      <c r="A90" s="28">
        <f>A87+1</f>
        <v>11</v>
      </c>
      <c r="B90" s="28"/>
      <c r="C90" s="56">
        <f>C76</f>
        <v>450</v>
      </c>
      <c r="D90" s="44"/>
      <c r="E90" s="45" t="str">
        <f>E76</f>
        <v>Late Payment Fees (Forfeited Discounts)</v>
      </c>
      <c r="K90" s="51">
        <f>K76</f>
        <v>2006.5667400000093</v>
      </c>
      <c r="L90" s="51"/>
      <c r="M90" s="52">
        <f>M76</f>
        <v>0.13596068801140554</v>
      </c>
      <c r="N90" s="52"/>
    </row>
    <row r="91" spans="1:14">
      <c r="C91" s="65"/>
      <c r="D91" s="63"/>
      <c r="E91" s="69" t="s">
        <v>56</v>
      </c>
      <c r="F91" s="69"/>
      <c r="G91" s="69"/>
      <c r="H91" s="69"/>
      <c r="I91" s="69"/>
      <c r="J91" s="69"/>
      <c r="K91" s="69"/>
      <c r="L91" s="69"/>
      <c r="M91" s="69"/>
      <c r="N91" s="58"/>
    </row>
    <row r="92" spans="1:14">
      <c r="C92" s="64"/>
      <c r="D92" s="58"/>
      <c r="E92" s="58"/>
      <c r="F92" s="58"/>
      <c r="G92" s="58"/>
      <c r="H92" s="58"/>
      <c r="I92" s="58"/>
      <c r="J92" s="58"/>
      <c r="K92" s="58"/>
      <c r="L92" s="58"/>
      <c r="M92" s="58"/>
      <c r="N92" s="58"/>
    </row>
    <row r="93" spans="1:14" ht="17.25" customHeight="1">
      <c r="A93" s="28">
        <f>A90+1</f>
        <v>12</v>
      </c>
      <c r="B93" s="28"/>
      <c r="C93" s="56">
        <f>C78</f>
        <v>453</v>
      </c>
      <c r="D93" s="44"/>
      <c r="E93" s="45" t="str">
        <f>E78</f>
        <v>Sales of Water &amp; Water Power</v>
      </c>
      <c r="K93" s="51">
        <f>K78</f>
        <v>64.231110000000001</v>
      </c>
      <c r="L93" s="51"/>
      <c r="M93" s="52">
        <f>M78</f>
        <v>0.20589145178660398</v>
      </c>
      <c r="N93" s="52"/>
    </row>
    <row r="94" spans="1:14" ht="15.75" customHeight="1">
      <c r="C94" s="65"/>
      <c r="D94" s="63"/>
      <c r="E94" s="69" t="s">
        <v>60</v>
      </c>
      <c r="F94" s="69"/>
      <c r="G94" s="69"/>
      <c r="H94" s="69"/>
      <c r="I94" s="69"/>
      <c r="J94" s="69"/>
      <c r="K94" s="69"/>
      <c r="L94" s="69"/>
      <c r="M94" s="69"/>
      <c r="N94" s="58"/>
    </row>
    <row r="95" spans="1:14">
      <c r="C95" s="64"/>
      <c r="D95" s="58"/>
      <c r="E95" s="58"/>
      <c r="F95" s="58"/>
      <c r="G95" s="58"/>
      <c r="H95" s="58"/>
      <c r="I95" s="58"/>
      <c r="J95" s="58"/>
      <c r="K95" s="58"/>
      <c r="L95" s="58"/>
      <c r="M95" s="58"/>
      <c r="N95" s="58"/>
    </row>
    <row r="96" spans="1:14" ht="18.75" customHeight="1">
      <c r="A96" s="28">
        <f>A93+1</f>
        <v>13</v>
      </c>
      <c r="B96" s="28"/>
      <c r="C96" s="56">
        <f>C79</f>
        <v>454</v>
      </c>
      <c r="D96" s="44"/>
      <c r="E96" s="45" t="str">
        <f>E79</f>
        <v>Rent from Electric Property</v>
      </c>
      <c r="K96" s="51">
        <f>K79</f>
        <v>3274.3210756832596</v>
      </c>
      <c r="L96" s="51"/>
      <c r="M96" s="52">
        <f>M79</f>
        <v>0.14701810367874726</v>
      </c>
      <c r="N96" s="52"/>
    </row>
    <row r="97" spans="1:14">
      <c r="C97" s="65"/>
      <c r="D97" s="63"/>
      <c r="E97" s="69" t="s">
        <v>61</v>
      </c>
      <c r="F97" s="69"/>
      <c r="G97" s="69"/>
      <c r="H97" s="69"/>
      <c r="I97" s="69"/>
      <c r="J97" s="69"/>
      <c r="K97" s="69"/>
      <c r="L97" s="69"/>
      <c r="M97" s="69"/>
      <c r="N97" s="58"/>
    </row>
    <row r="98" spans="1:14">
      <c r="C98" s="64"/>
      <c r="D98" s="58"/>
      <c r="E98" s="58"/>
      <c r="F98" s="58"/>
      <c r="G98" s="58"/>
      <c r="H98" s="58"/>
      <c r="I98" s="58"/>
      <c r="J98" s="58"/>
      <c r="K98" s="58"/>
      <c r="L98" s="58"/>
      <c r="M98" s="58"/>
      <c r="N98" s="58"/>
    </row>
    <row r="99" spans="1:14" ht="18.75" customHeight="1">
      <c r="A99" s="28">
        <f>A96+1</f>
        <v>14</v>
      </c>
      <c r="B99" s="28"/>
      <c r="C99" s="56">
        <f>C80</f>
        <v>456</v>
      </c>
      <c r="D99" s="44"/>
      <c r="E99" s="45" t="str">
        <f>E80</f>
        <v>Other Electric Revenues</v>
      </c>
      <c r="K99" s="51">
        <f>K80</f>
        <v>-17684.806880544755</v>
      </c>
      <c r="L99" s="51"/>
      <c r="M99" s="52">
        <f>M80</f>
        <v>-0.12508672576185137</v>
      </c>
      <c r="N99" s="52"/>
    </row>
    <row r="100" spans="1:14" ht="31.5" customHeight="1">
      <c r="D100" s="63"/>
      <c r="E100" s="69" t="s">
        <v>63</v>
      </c>
      <c r="F100" s="69"/>
      <c r="G100" s="69"/>
      <c r="H100" s="69"/>
      <c r="I100" s="69"/>
      <c r="J100" s="69"/>
      <c r="K100" s="69"/>
      <c r="L100" s="69"/>
      <c r="M100" s="69"/>
      <c r="N100" s="58"/>
    </row>
    <row r="101" spans="1:14" ht="15.75" customHeight="1">
      <c r="C101" s="61" t="s">
        <v>62</v>
      </c>
      <c r="D101" s="63"/>
      <c r="E101" s="63"/>
      <c r="F101" s="63"/>
      <c r="G101" s="63"/>
      <c r="H101" s="63"/>
      <c r="I101" s="63"/>
      <c r="J101" s="63"/>
      <c r="K101" s="63"/>
      <c r="L101" s="63"/>
      <c r="M101" s="63"/>
    </row>
  </sheetData>
  <mergeCells count="17">
    <mergeCell ref="A2:M2"/>
    <mergeCell ref="A4:M4"/>
    <mergeCell ref="A5:M5"/>
    <mergeCell ref="A6:M6"/>
    <mergeCell ref="A8:M11"/>
    <mergeCell ref="E100:M100"/>
    <mergeCell ref="A14:M14"/>
    <mergeCell ref="A29:M29"/>
    <mergeCell ref="A49:M49"/>
    <mergeCell ref="A67:M67"/>
    <mergeCell ref="E63:M63"/>
    <mergeCell ref="E45:M45"/>
    <mergeCell ref="E85:M85"/>
    <mergeCell ref="E88:M88"/>
    <mergeCell ref="E91:M91"/>
    <mergeCell ref="E94:M94"/>
    <mergeCell ref="E97:M97"/>
  </mergeCells>
  <printOptions horizontalCentered="1"/>
  <pageMargins left="0.6" right="0.5" top="0.75" bottom="0.75" header="0.3" footer="0.3"/>
  <pageSetup scale="64" fitToHeight="12" orientation="portrait" horizontalDpi="200" verticalDpi="200" r:id="rId1"/>
  <headerFooter alignWithMargins="0">
    <oddHeader>&amp;R&amp;"Times New Roman,Regular"&amp;12M.F.R. Item - B-1(a)
Page &amp;P of &amp;N</oddHeader>
  </headerFooter>
  <rowBreaks count="1" manualBreakCount="1">
    <brk id="64" max="12" man="1"/>
  </rowBreaks>
  <ignoredErrors>
    <ignoredError sqref="A19:M19" numberStoredAsText="1"/>
    <ignoredError sqref="A54:M54 A34:M34" numberStoredAsText="1" unlockedFormula="1"/>
    <ignoredError sqref="A21:M33 A35:M53 A55:M100"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B-1(a)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2022-06-09T23:58:38Z</dcterms:created>
  <dcterms:modified xsi:type="dcterms:W3CDTF">2022-06-21T18:56:04Z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